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Елена\Desktop\ТЕКУЩАЯ РАБОТА\Финансовый анализ\К публикации на сайте\"/>
    </mc:Choice>
  </mc:AlternateContent>
  <xr:revisionPtr revIDLastSave="0" documentId="13_ncr:1_{EEC6FD5F-0770-40AC-87B4-BFEDAECD21B4}" xr6:coauthVersionLast="47" xr6:coauthVersionMax="47" xr10:uidLastSave="{00000000-0000-0000-0000-000000000000}"/>
  <workbookProtection workbookAlgorithmName="SHA-512" workbookHashValue="4HsH7/YCTUW0afS41WTi6jJKB763yW+PTxizmpmTQVW4kn6U0776WkJ3U5Z3oxvs48oL5VS3cOpgcnFsh7tKZQ==" workbookSaltValue="8RahPLpf4yVjo+SSa4jOHQ==" workbookSpinCount="100000" lockStructure="1"/>
  <bookViews>
    <workbookView xWindow="20370" yWindow="-2595" windowWidth="29040" windowHeight="15840" tabRatio="800" xr2:uid="{00000000-000D-0000-FFFF-FFFF00000000}"/>
  </bookViews>
  <sheets>
    <sheet name="Титульный лист" sheetId="7" r:id="rId1"/>
    <sheet name="Бухгалтерский баланс" sheetId="1" r:id="rId2"/>
    <sheet name="Отчет о прибылях и убытках" sheetId="2" r:id="rId3"/>
    <sheet name="Анализ показателей отчетности" sheetId="3" r:id="rId4"/>
    <sheet name="Коэффициенты" sheetId="4" r:id="rId5"/>
    <sheet name="Рентабельность" sheetId="5" r:id="rId6"/>
    <sheet name="Риски" sheetId="6" r:id="rId7"/>
  </sheets>
  <definedNames>
    <definedName name="_xlnm.Print_Area" localSheetId="3">'Анализ показателей отчетности'!$A$1:$P$30</definedName>
    <definedName name="_xlnm.Print_Area" localSheetId="1">'Бухгалтерский баланс'!$A$1:$DM$99</definedName>
    <definedName name="_xlnm.Print_Area" localSheetId="4">Коэффициенты!$A$1:$M$25</definedName>
    <definedName name="_xlnm.Print_Area" localSheetId="2">'Отчет о прибылях и убытках'!$A$1:$EN$39</definedName>
    <definedName name="_xlnm.Print_Area" localSheetId="6">Риски!$A$1:$L$45</definedName>
    <definedName name="_xlnm.Print_Area" localSheetId="0">'Титульный лист'!$A$1:$J$56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8" i="3" l="1"/>
  <c r="B26" i="3"/>
  <c r="B24" i="3"/>
  <c r="B22" i="3"/>
  <c r="B20" i="3"/>
  <c r="J11" i="6"/>
  <c r="J10" i="6"/>
  <c r="J9" i="6"/>
  <c r="J8" i="6"/>
  <c r="J7" i="6"/>
  <c r="H11" i="6"/>
  <c r="H10" i="6"/>
  <c r="H9" i="6"/>
  <c r="H8" i="6"/>
  <c r="H7" i="6"/>
  <c r="F10" i="6"/>
  <c r="M10" i="5"/>
  <c r="M8" i="5"/>
  <c r="M7" i="5"/>
  <c r="K10" i="5"/>
  <c r="K9" i="5"/>
  <c r="K8" i="5"/>
  <c r="K7" i="5"/>
  <c r="I10" i="5"/>
  <c r="I9" i="5"/>
  <c r="I8" i="5"/>
  <c r="I7" i="5"/>
  <c r="G10" i="5"/>
  <c r="G8" i="5"/>
  <c r="G7" i="5"/>
  <c r="L9" i="4"/>
  <c r="L8" i="4"/>
  <c r="L7" i="4"/>
  <c r="L6" i="4"/>
  <c r="J9" i="4"/>
  <c r="J8" i="4"/>
  <c r="J7" i="4"/>
  <c r="J6" i="4"/>
  <c r="H9" i="4"/>
  <c r="H8" i="4"/>
  <c r="C17" i="4" s="1"/>
  <c r="H7" i="4"/>
  <c r="C15" i="4" s="1"/>
  <c r="H6" i="4"/>
  <c r="C13" i="4" s="1"/>
  <c r="O26" i="3"/>
  <c r="N26" i="3"/>
  <c r="M26" i="3"/>
  <c r="L26" i="3"/>
  <c r="K26" i="3"/>
  <c r="J26" i="3"/>
  <c r="I26" i="3"/>
  <c r="H26" i="3"/>
  <c r="F26" i="3"/>
  <c r="D26" i="3"/>
  <c r="O24" i="3"/>
  <c r="N24" i="3"/>
  <c r="M24" i="3"/>
  <c r="L24" i="3"/>
  <c r="K24" i="3"/>
  <c r="J24" i="3"/>
  <c r="I24" i="3"/>
  <c r="H24" i="3"/>
  <c r="F24" i="3"/>
  <c r="D24" i="3"/>
  <c r="K6" i="6"/>
  <c r="I6" i="6"/>
  <c r="G6" i="6"/>
  <c r="L6" i="5"/>
  <c r="J6" i="5"/>
  <c r="H6" i="5"/>
  <c r="M5" i="4"/>
  <c r="K5" i="4"/>
  <c r="I5" i="4"/>
  <c r="P5" i="3"/>
  <c r="N5" i="3"/>
  <c r="L5" i="3"/>
  <c r="I5" i="3"/>
  <c r="G5" i="3"/>
  <c r="H16" i="3"/>
  <c r="F16" i="3"/>
  <c r="H15" i="3"/>
  <c r="J15" i="3" s="1"/>
  <c r="F15" i="3"/>
  <c r="H14" i="3"/>
  <c r="F14" i="3"/>
  <c r="J14" i="3" s="1"/>
  <c r="H13" i="3"/>
  <c r="F13" i="3"/>
  <c r="H12" i="3"/>
  <c r="F12" i="3"/>
  <c r="H11" i="3"/>
  <c r="F11" i="3"/>
  <c r="H10" i="3"/>
  <c r="F10" i="3"/>
  <c r="J10" i="3" s="1"/>
  <c r="H8" i="3"/>
  <c r="F8" i="3"/>
  <c r="H7" i="3"/>
  <c r="F7" i="3"/>
  <c r="O16" i="3"/>
  <c r="O14" i="3"/>
  <c r="G26" i="3" s="1"/>
  <c r="O13" i="3"/>
  <c r="O12" i="3"/>
  <c r="G24" i="3" s="1"/>
  <c r="O11" i="3"/>
  <c r="O10" i="3"/>
  <c r="O8" i="3"/>
  <c r="O7" i="3"/>
  <c r="M16" i="3"/>
  <c r="M15" i="3"/>
  <c r="M14" i="3"/>
  <c r="E26" i="3" s="1"/>
  <c r="M13" i="3"/>
  <c r="M12" i="3"/>
  <c r="E24" i="3" s="1"/>
  <c r="M11" i="3"/>
  <c r="M10" i="3"/>
  <c r="M8" i="3"/>
  <c r="M7" i="3"/>
  <c r="K16" i="3"/>
  <c r="K15" i="3"/>
  <c r="K14" i="3"/>
  <c r="C26" i="3" s="1"/>
  <c r="K13" i="3"/>
  <c r="K12" i="3"/>
  <c r="C24" i="3" s="1"/>
  <c r="K11" i="3"/>
  <c r="K10" i="3"/>
  <c r="K8" i="3"/>
  <c r="K7" i="3"/>
  <c r="O15" i="3"/>
  <c r="CY68" i="1"/>
  <c r="CY61" i="1"/>
  <c r="CY55" i="1"/>
  <c r="CY40" i="1"/>
  <c r="CY32" i="1"/>
  <c r="DT16" i="2"/>
  <c r="DT19" i="2" s="1"/>
  <c r="DT25" i="2" s="1"/>
  <c r="DT30" i="2" s="1"/>
  <c r="DT31" i="2" s="1"/>
  <c r="CZ16" i="2"/>
  <c r="CZ19" i="2" s="1"/>
  <c r="CZ25" i="2" s="1"/>
  <c r="CZ30" i="2" s="1"/>
  <c r="CZ31" i="2" s="1"/>
  <c r="CF16" i="2"/>
  <c r="CF19" i="2" s="1"/>
  <c r="CF25" i="2" s="1"/>
  <c r="CF30" i="2" s="1"/>
  <c r="H9" i="3" s="1"/>
  <c r="BL16" i="2"/>
  <c r="BL19" i="2" s="1"/>
  <c r="BL25" i="2" s="1"/>
  <c r="BL30" i="2" s="1"/>
  <c r="BL31" i="2" s="1"/>
  <c r="CJ55" i="1"/>
  <c r="BU55" i="1"/>
  <c r="BF55" i="1"/>
  <c r="CJ68" i="1"/>
  <c r="BU68" i="1"/>
  <c r="BF68" i="1"/>
  <c r="CJ61" i="1"/>
  <c r="BU61" i="1"/>
  <c r="BF61" i="1"/>
  <c r="CJ40" i="1"/>
  <c r="BU40" i="1"/>
  <c r="BF40" i="1"/>
  <c r="CJ32" i="1"/>
  <c r="BU32" i="1"/>
  <c r="BF32" i="1"/>
  <c r="F9" i="3" l="1"/>
  <c r="J9" i="3" s="1"/>
  <c r="J13" i="3"/>
  <c r="J16" i="3"/>
  <c r="J7" i="3"/>
  <c r="J11" i="3"/>
  <c r="J8" i="3"/>
  <c r="J12" i="3"/>
  <c r="M9" i="3"/>
  <c r="K9" i="3"/>
  <c r="O9" i="3"/>
  <c r="CY69" i="1"/>
  <c r="CY41" i="1"/>
  <c r="CJ69" i="1"/>
  <c r="BU41" i="1"/>
  <c r="CJ41" i="1"/>
  <c r="CF31" i="2"/>
  <c r="C20" i="5"/>
  <c r="C22" i="5"/>
  <c r="BU69" i="1"/>
  <c r="BF69" i="1"/>
  <c r="C19" i="4" s="1"/>
  <c r="BF41" i="1"/>
  <c r="F9" i="6" l="1"/>
  <c r="G9" i="5"/>
  <c r="M9" i="5" s="1"/>
  <c r="F8" i="6"/>
  <c r="F7" i="6"/>
  <c r="F11" i="6" s="1"/>
  <c r="C26" i="5"/>
  <c r="C24" i="5" l="1"/>
  <c r="C17" i="6"/>
</calcChain>
</file>

<file path=xl/sharedStrings.xml><?xml version="1.0" encoding="utf-8"?>
<sst xmlns="http://schemas.openxmlformats.org/spreadsheetml/2006/main" count="292" uniqueCount="234">
  <si>
    <t>Коды</t>
  </si>
  <si>
    <t>0710001</t>
  </si>
  <si>
    <t>Форма по ОКУД</t>
  </si>
  <si>
    <t>Дата (число, месяц, год)</t>
  </si>
  <si>
    <t>по ОКПО</t>
  </si>
  <si>
    <t>ИНН</t>
  </si>
  <si>
    <t>по ОКЕИ</t>
  </si>
  <si>
    <t>Организация</t>
  </si>
  <si>
    <t>Идентификационный номер налогоплательщика</t>
  </si>
  <si>
    <t>Бухгалтерский баланс</t>
  </si>
  <si>
    <t xml:space="preserve"> г.</t>
  </si>
  <si>
    <t>Приложение № 1</t>
  </si>
  <si>
    <t>к Приказу Министерства финансов</t>
  </si>
  <si>
    <t>Российской Федерации</t>
  </si>
  <si>
    <t>от 02.07.2010 № 66н</t>
  </si>
  <si>
    <t xml:space="preserve">На </t>
  </si>
  <si>
    <t>На 31 декабря</t>
  </si>
  <si>
    <t>АКТИВ</t>
  </si>
  <si>
    <t>I. ВНЕОБОРОТНЫЕ АКТИВЫ</t>
  </si>
  <si>
    <t>Нематериальные активы</t>
  </si>
  <si>
    <t>Результаты исследований и разработок</t>
  </si>
  <si>
    <t>Основные средства</t>
  </si>
  <si>
    <t>Доходные вложения в материальные ценности</t>
  </si>
  <si>
    <t>Финансовые вложения</t>
  </si>
  <si>
    <t>Отложенные налоговые активы</t>
  </si>
  <si>
    <t>Прочие внеоборотные активы</t>
  </si>
  <si>
    <t>Итого по разделу I</t>
  </si>
  <si>
    <t>II. ОБОРОТНЫЕ АКТИВЫ</t>
  </si>
  <si>
    <t>Запасы</t>
  </si>
  <si>
    <t>Налог на добавленную стоимость по приобретенным ценностям</t>
  </si>
  <si>
    <t>Дебиторская задолженность</t>
  </si>
  <si>
    <t>Прочие оборотные активы</t>
  </si>
  <si>
    <t>Итого по разделу II</t>
  </si>
  <si>
    <t>БАЛАНС</t>
  </si>
  <si>
    <t>Форма 0710001 с. 2</t>
  </si>
  <si>
    <t>ПАССИВ</t>
  </si>
  <si>
    <t>Собственные акции, выкупленные у акционеров</t>
  </si>
  <si>
    <t>(</t>
  </si>
  <si>
    <t>)</t>
  </si>
  <si>
    <t>Переоценка внеоборотных активов</t>
  </si>
  <si>
    <t>Добавочный капитал (без переоценки)</t>
  </si>
  <si>
    <t>Резервный капитал</t>
  </si>
  <si>
    <t>Нераспределенная прибыль (непокрытый убыток)</t>
  </si>
  <si>
    <t>Итого по разделу III</t>
  </si>
  <si>
    <t>IV. ДОЛГОСРОЧНЫЕ ОБЯЗАТЕЛЬСТВА</t>
  </si>
  <si>
    <t>Заемные средства</t>
  </si>
  <si>
    <t>Отложенные налоговые обязательства</t>
  </si>
  <si>
    <t>Прочие обязательства</t>
  </si>
  <si>
    <t>Итого по разделу IV</t>
  </si>
  <si>
    <t>V. КРАТКОСРОЧНЫЕ ОБЯЗАТЕЛЬСТВА</t>
  </si>
  <si>
    <t>Кредиторская задолженность</t>
  </si>
  <si>
    <t>Доходы будущих периодов</t>
  </si>
  <si>
    <t>Итого по разделу V</t>
  </si>
  <si>
    <t>Примечания</t>
  </si>
  <si>
    <r>
      <t>_______</t>
    </r>
    <r>
      <rPr>
        <sz val="7"/>
        <rFont val="Arial"/>
        <family val="2"/>
      </rPr>
      <t>2.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В соответствии с Положением по бухгалтерскому учету "Бухгалтерская отчетность организации" ПБУ 4/99, утвержденным Приказом Министерства финансов Российской Федерации от 6 июля 1999 г. № 43н (по заключению Министерства юстиции Российской Федерации № 6417-ПК от 6 августа 1999 г. указанным Приказ в государственной регистрации не нуждается), показатели об отдельных активах, обязательствах могут приводиться общей суммой с раскрытием в пояснениях к бухгалтерскому балансу, если каждый из этих показателей в отдельности несущественен для оценки заинтересованными пользователями финансового положения организации или финансовых результатов ее деятельности.</t>
    </r>
  </si>
  <si>
    <r>
      <t>_______</t>
    </r>
    <r>
      <rPr>
        <sz val="7"/>
        <rFont val="Arial"/>
        <family val="2"/>
      </rPr>
      <t>3.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Указывается отчетная дата отчетного периода.</t>
    </r>
  </si>
  <si>
    <r>
      <t>_______</t>
    </r>
    <r>
      <rPr>
        <sz val="7"/>
        <rFont val="Arial"/>
        <family val="2"/>
      </rPr>
      <t>4.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Указывается предыдущий год.</t>
    </r>
  </si>
  <si>
    <r>
      <t>_______</t>
    </r>
    <r>
      <rPr>
        <sz val="7"/>
        <rFont val="Arial"/>
        <family val="2"/>
      </rPr>
      <t>5.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Указывается год, предшествующий предыдущему.</t>
    </r>
  </si>
  <si>
    <r>
      <t>_______</t>
    </r>
    <r>
      <rPr>
        <sz val="7"/>
        <rFont val="Arial"/>
        <family val="2"/>
      </rPr>
      <t>7.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Здесь и в других формах отчетов вычитаемый или отрицательный показатель показывается в круглых скобках.</t>
    </r>
  </si>
  <si>
    <r>
      <t xml:space="preserve">Поясне-
ния </t>
    </r>
    <r>
      <rPr>
        <vertAlign val="superscript"/>
        <sz val="9"/>
        <rFont val="Arial"/>
        <family val="2"/>
      </rPr>
      <t>1</t>
    </r>
  </si>
  <si>
    <r>
      <t xml:space="preserve">Наименование показателя </t>
    </r>
    <r>
      <rPr>
        <vertAlign val="superscript"/>
        <sz val="9"/>
        <rFont val="Arial"/>
        <family val="2"/>
      </rPr>
      <t>2</t>
    </r>
  </si>
  <si>
    <r>
      <t xml:space="preserve"> г.</t>
    </r>
    <r>
      <rPr>
        <vertAlign val="superscript"/>
        <sz val="9"/>
        <rFont val="Arial"/>
        <family val="2"/>
      </rPr>
      <t>3</t>
    </r>
  </si>
  <si>
    <r>
      <t xml:space="preserve"> г.</t>
    </r>
    <r>
      <rPr>
        <vertAlign val="superscript"/>
        <sz val="9"/>
        <rFont val="Arial"/>
        <family val="2"/>
      </rPr>
      <t>4</t>
    </r>
  </si>
  <si>
    <r>
      <t xml:space="preserve"> г.</t>
    </r>
    <r>
      <rPr>
        <vertAlign val="superscript"/>
        <sz val="9"/>
        <rFont val="Arial"/>
        <family val="2"/>
      </rPr>
      <t>5</t>
    </r>
  </si>
  <si>
    <r>
      <t xml:space="preserve">III. КАПИТАЛ И РЕЗЕРВЫ </t>
    </r>
    <r>
      <rPr>
        <vertAlign val="superscript"/>
        <sz val="9"/>
        <rFont val="Arial"/>
        <family val="2"/>
      </rPr>
      <t>6</t>
    </r>
  </si>
  <si>
    <t>Код</t>
  </si>
  <si>
    <t>Уставный капитал (складочный 
капитал, уставный фонд, вклады товарищей)</t>
  </si>
  <si>
    <t>1110</t>
  </si>
  <si>
    <t>1120</t>
  </si>
  <si>
    <t>1130</t>
  </si>
  <si>
    <t>1140</t>
  </si>
  <si>
    <t>1150</t>
  </si>
  <si>
    <t>1160</t>
  </si>
  <si>
    <t>1170</t>
  </si>
  <si>
    <t>1100</t>
  </si>
  <si>
    <t>1210</t>
  </si>
  <si>
    <t>1220</t>
  </si>
  <si>
    <t>1230</t>
  </si>
  <si>
    <t>1240</t>
  </si>
  <si>
    <t>1250</t>
  </si>
  <si>
    <t>1260</t>
  </si>
  <si>
    <t>1200</t>
  </si>
  <si>
    <t>1600</t>
  </si>
  <si>
    <t>1310</t>
  </si>
  <si>
    <t>1320</t>
  </si>
  <si>
    <t>1340</t>
  </si>
  <si>
    <t>1350</t>
  </si>
  <si>
    <t>1360</t>
  </si>
  <si>
    <t>1370</t>
  </si>
  <si>
    <t>1300</t>
  </si>
  <si>
    <t>1410</t>
  </si>
  <si>
    <t>1420</t>
  </si>
  <si>
    <t>1430</t>
  </si>
  <si>
    <t>1450</t>
  </si>
  <si>
    <t>1400</t>
  </si>
  <si>
    <t>1510</t>
  </si>
  <si>
    <t>1520</t>
  </si>
  <si>
    <t>1530</t>
  </si>
  <si>
    <t>1540</t>
  </si>
  <si>
    <t>1550</t>
  </si>
  <si>
    <t>1500</t>
  </si>
  <si>
    <t>1700</t>
  </si>
  <si>
    <t>Нематериальные поисковые активы</t>
  </si>
  <si>
    <t>Материальные поисковые активы</t>
  </si>
  <si>
    <t>1180</t>
  </si>
  <si>
    <t>1190</t>
  </si>
  <si>
    <t>Финансовые вложения (за исключением денежных эквивалентов)</t>
  </si>
  <si>
    <t>Денежные средства и денежные эквиваленты</t>
  </si>
  <si>
    <t>Оценочные обязательства</t>
  </si>
  <si>
    <r>
      <t>_______</t>
    </r>
    <r>
      <rPr>
        <sz val="7"/>
        <rFont val="Arial"/>
        <family val="2"/>
      </rPr>
      <t>6.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Некоммерческая организация именует указанный раздел "Целевое финансирование". Вместо показателей "Уставный капитал (складочный капитал, уставный фонд, вклады товарищей)", "Собственные акции, выкупленные у акционеров", "Добавочный капитал", "Резервный капитал" и "Нераспределенная прибыль (непокрытый убыток)" некоммерческая организация включает показатели "Паевой фонд", "Целевой капитал", "Целевые средства", "Фонд недвижимого и особо ценного движимого имущества", "Резервный и иные целевые фонды" (в зависимости от формы некоммерческой организации и источников формирования имущества).</t>
    </r>
  </si>
  <si>
    <t>(в ред. Приказов Минфина России</t>
  </si>
  <si>
    <t xml:space="preserve">на </t>
  </si>
  <si>
    <r>
      <t>_______</t>
    </r>
    <r>
      <rPr>
        <sz val="7"/>
        <rFont val="Arial"/>
        <family val="2"/>
      </rPr>
      <t>1.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Указывается номер соответствующего пояснения.</t>
    </r>
  </si>
  <si>
    <t>от 05.10.2011 № 124н, от 06.04.2015 № 57н,</t>
  </si>
  <si>
    <t>от 06.03.2018 № 41н, от 19.04.2019 № 61н)</t>
  </si>
  <si>
    <t xml:space="preserve">Единица измерения: тыс. руб. </t>
  </si>
  <si>
    <t>384</t>
  </si>
  <si>
    <t>(в ред. Приказов Минфина России
от 06.04.2015 № 57н, от 06.03.2018 № 41н,
от 19.04.2019 № 61н)</t>
  </si>
  <si>
    <t>Отчет о финансовых результатах</t>
  </si>
  <si>
    <t xml:space="preserve">за </t>
  </si>
  <si>
    <t>0710002</t>
  </si>
  <si>
    <t>Единица измерения: тыс. руб.</t>
  </si>
  <si>
    <r>
      <rPr>
        <sz val="9"/>
        <rFont val="Arial"/>
        <family val="2"/>
      </rPr>
      <t xml:space="preserve">Поясне-
ния </t>
    </r>
    <r>
      <rPr>
        <vertAlign val="superscript"/>
        <sz val="9"/>
        <rFont val="Arial"/>
        <family val="2"/>
      </rPr>
      <t>1</t>
    </r>
  </si>
  <si>
    <r>
      <rPr>
        <sz val="9"/>
        <rFont val="Arial"/>
        <family val="2"/>
      </rPr>
      <t xml:space="preserve">Наименование показателя </t>
    </r>
    <r>
      <rPr>
        <vertAlign val="superscript"/>
        <sz val="9"/>
        <rFont val="Arial"/>
        <family val="2"/>
      </rPr>
      <t>2</t>
    </r>
  </si>
  <si>
    <t>За</t>
  </si>
  <si>
    <r>
      <rPr>
        <sz val="9"/>
        <rFont val="Arial"/>
        <family val="2"/>
      </rPr>
      <t xml:space="preserve"> г.</t>
    </r>
    <r>
      <rPr>
        <vertAlign val="superscript"/>
        <sz val="9"/>
        <rFont val="Arial"/>
        <family val="2"/>
      </rPr>
      <t>3</t>
    </r>
  </si>
  <si>
    <r>
      <rPr>
        <sz val="9"/>
        <rFont val="Arial"/>
        <family val="2"/>
      </rPr>
      <t xml:space="preserve"> г.</t>
    </r>
    <r>
      <rPr>
        <vertAlign val="superscript"/>
        <sz val="9"/>
        <rFont val="Arial"/>
        <family val="2"/>
      </rPr>
      <t>4</t>
    </r>
  </si>
  <si>
    <r>
      <rPr>
        <sz val="9"/>
        <rFont val="Arial"/>
        <family val="2"/>
      </rPr>
      <t xml:space="preserve">Выручка </t>
    </r>
    <r>
      <rPr>
        <vertAlign val="superscript"/>
        <sz val="9"/>
        <rFont val="Arial"/>
        <family val="2"/>
      </rPr>
      <t>5</t>
    </r>
  </si>
  <si>
    <t>2110</t>
  </si>
  <si>
    <t>Себестоимость продаж</t>
  </si>
  <si>
    <t>2120</t>
  </si>
  <si>
    <t>Валовая прибыль (убыток)</t>
  </si>
  <si>
    <t>2100</t>
  </si>
  <si>
    <t>Коммерческие расходы</t>
  </si>
  <si>
    <t>2210</t>
  </si>
  <si>
    <t>Управленческие расходы</t>
  </si>
  <si>
    <t>2220</t>
  </si>
  <si>
    <t>Прибыль (убыток) от продаж</t>
  </si>
  <si>
    <t>2200</t>
  </si>
  <si>
    <t>Доходы от участия в других организациях</t>
  </si>
  <si>
    <t>2310</t>
  </si>
  <si>
    <t>Проценты к получению</t>
  </si>
  <si>
    <t>2320</t>
  </si>
  <si>
    <t>Проценты к уплате</t>
  </si>
  <si>
    <t>2330</t>
  </si>
  <si>
    <t>Прочие доходы</t>
  </si>
  <si>
    <t>2340</t>
  </si>
  <si>
    <t>Прочие расходы</t>
  </si>
  <si>
    <t>2350</t>
  </si>
  <si>
    <t>Прибыль (убыток) до налогообложения</t>
  </si>
  <si>
    <t>2300</t>
  </si>
  <si>
    <r>
      <rPr>
        <sz val="9"/>
        <rFont val="Arial"/>
        <family val="2"/>
      </rPr>
      <t>Налог на прибыль</t>
    </r>
    <r>
      <rPr>
        <vertAlign val="superscript"/>
        <sz val="9"/>
        <rFont val="Arial"/>
        <family val="2"/>
      </rPr>
      <t xml:space="preserve"> 7</t>
    </r>
  </si>
  <si>
    <t>2410</t>
  </si>
  <si>
    <t>в т.ч. 
текущий налог на прибыль</t>
  </si>
  <si>
    <t>2411</t>
  </si>
  <si>
    <t>отложенный налог на прибыль</t>
  </si>
  <si>
    <t>2412</t>
  </si>
  <si>
    <t>Прочее</t>
  </si>
  <si>
    <t>2460</t>
  </si>
  <si>
    <t>Чистая прибыль (убыток)</t>
  </si>
  <si>
    <t>2400</t>
  </si>
  <si>
    <r>
      <rPr>
        <sz val="9"/>
        <rFont val="Arial"/>
        <family val="2"/>
      </rPr>
      <t xml:space="preserve">Совокупный финансовый результат периода </t>
    </r>
    <r>
      <rPr>
        <vertAlign val="superscript"/>
        <sz val="9"/>
        <rFont val="Arial"/>
        <family val="2"/>
      </rPr>
      <t>6</t>
    </r>
  </si>
  <si>
    <t>2500</t>
  </si>
  <si>
    <r>
      <rPr>
        <sz val="7"/>
        <color rgb="FFFFFFFF"/>
        <rFont val="Arial"/>
        <family val="2"/>
      </rPr>
      <t>_______</t>
    </r>
    <r>
      <rPr>
        <sz val="7"/>
        <rFont val="Arial"/>
        <family val="2"/>
      </rPr>
      <t>1.</t>
    </r>
    <r>
      <rPr>
        <sz val="7"/>
        <color rgb="FFFFFFFF"/>
        <rFont val="Arial"/>
        <family val="2"/>
      </rPr>
      <t>_</t>
    </r>
    <r>
      <rPr>
        <sz val="7"/>
        <rFont val="Arial"/>
        <family val="2"/>
      </rPr>
      <t>Указывается номер соответствующего пояснения.</t>
    </r>
  </si>
  <si>
    <r>
      <rPr>
        <sz val="7"/>
        <color rgb="FFFFFFFF"/>
        <rFont val="Arial"/>
        <family val="2"/>
      </rPr>
      <t>_______</t>
    </r>
    <r>
      <rPr>
        <sz val="7"/>
        <rFont val="Arial"/>
        <family val="2"/>
      </rPr>
      <t>2.</t>
    </r>
    <r>
      <rPr>
        <sz val="7"/>
        <color rgb="FFFFFFFF"/>
        <rFont val="Arial"/>
        <family val="2"/>
      </rPr>
      <t>_</t>
    </r>
    <r>
      <rPr>
        <sz val="7"/>
        <rFont val="Arial"/>
        <family val="2"/>
      </rPr>
      <t>В соответствии с Положением по бухгалтерскому учету "Бухгалтерская отчетность организации" ПБУ 4/99, утвержденным Приказом Министерства финансов Российской Федерации от 6 июля 1999 г. № 43н (по заключению Министерства юстиции Российской Федерации № 6417-ПК от 6 августа 1999 г. указанный Приказ в государственной регистрации не нуждается), показатели об отдельных доходах и расходах могут приводиться в отчете о финансовых результатах общей суммой с раскрытием в пояснениях к отчету о финансовых результатах, если каждый из этих показателей в отдельности несущественен для оценки заинтересованными пользователями финансового положения организации или финансовых результатов ее деятельности.</t>
    </r>
  </si>
  <si>
    <r>
      <rPr>
        <sz val="7"/>
        <color rgb="FFFFFFFF"/>
        <rFont val="Arial"/>
        <family val="2"/>
      </rPr>
      <t>_______</t>
    </r>
    <r>
      <rPr>
        <sz val="7"/>
        <rFont val="Arial"/>
        <family val="2"/>
      </rPr>
      <t>3.</t>
    </r>
    <r>
      <rPr>
        <sz val="7"/>
        <color rgb="FFFFFFFF"/>
        <rFont val="Arial"/>
        <family val="2"/>
      </rPr>
      <t>_</t>
    </r>
    <r>
      <rPr>
        <sz val="7"/>
        <rFont val="Arial"/>
        <family val="2"/>
      </rPr>
      <t>Указывается отчетный период.</t>
    </r>
  </si>
  <si>
    <r>
      <rPr>
        <sz val="7"/>
        <color rgb="FFFFFFFF"/>
        <rFont val="Arial"/>
        <family val="2"/>
      </rPr>
      <t>_______</t>
    </r>
    <r>
      <rPr>
        <sz val="7"/>
        <rFont val="Arial"/>
        <family val="2"/>
      </rPr>
      <t>4.</t>
    </r>
    <r>
      <rPr>
        <sz val="7"/>
        <color rgb="FFFFFFFF"/>
        <rFont val="Arial"/>
        <family val="2"/>
      </rPr>
      <t>_</t>
    </r>
    <r>
      <rPr>
        <sz val="7"/>
        <rFont val="Arial"/>
        <family val="2"/>
      </rPr>
      <t>Указывается период предыдущего года, аналогичный отчетному периоду.</t>
    </r>
  </si>
  <si>
    <r>
      <rPr>
        <sz val="7"/>
        <color rgb="FFFFFFFF"/>
        <rFont val="Arial"/>
        <family val="2"/>
      </rPr>
      <t>_______</t>
    </r>
    <r>
      <rPr>
        <sz val="7"/>
        <rFont val="Arial"/>
        <family val="2"/>
      </rPr>
      <t>5.</t>
    </r>
    <r>
      <rPr>
        <sz val="7"/>
        <color rgb="FFFFFFFF"/>
        <rFont val="Arial"/>
        <family val="2"/>
      </rPr>
      <t>_</t>
    </r>
    <r>
      <rPr>
        <sz val="7"/>
        <rFont val="Arial"/>
        <family val="2"/>
      </rPr>
      <t>Выручка отражается за минусом налога на добавленную стоимость, акцизов.</t>
    </r>
  </si>
  <si>
    <r>
      <rPr>
        <sz val="7"/>
        <color rgb="FFFFFFFF"/>
        <rFont val="Arial"/>
        <family val="2"/>
      </rPr>
      <t>_______</t>
    </r>
    <r>
      <rPr>
        <sz val="7"/>
        <rFont val="Arial"/>
        <family val="2"/>
      </rPr>
      <t>6.</t>
    </r>
    <r>
      <rPr>
        <sz val="7"/>
        <color rgb="FFFFFFFF"/>
        <rFont val="Arial"/>
        <family val="2"/>
      </rPr>
      <t>_</t>
    </r>
    <r>
      <rPr>
        <sz val="7"/>
        <rFont val="Arial"/>
        <family val="2"/>
      </rPr>
      <t xml:space="preserve">Совокупный финансовый результат периода определяется как сумма строк "Чистая прибыль (убыток)", "Результат от переоценки внеоборотных активов, не включаемый в чистую прибыль (убыток) периода" и "Результат от прочих операций, не включаемый в чистую прибыль (убыток) отчетного периода, Налог на прибыль от операций, результат которых не включается в чистую прибыль (убыток) периода". </t>
    </r>
  </si>
  <si>
    <t>Себестоимость</t>
  </si>
  <si>
    <t>Прибыль</t>
  </si>
  <si>
    <t>Деньги</t>
  </si>
  <si>
    <t>Кредиты и займы</t>
  </si>
  <si>
    <t>Чистые активы</t>
  </si>
  <si>
    <t>№п/п</t>
  </si>
  <si>
    <t>Показатели бухгалтерской отчетности</t>
  </si>
  <si>
    <t>Выручка</t>
  </si>
  <si>
    <t>Коэффициент текущей ликвидности</t>
  </si>
  <si>
    <t>Коэффициент быстрой ликвидности</t>
  </si>
  <si>
    <t>Коэффициент абсолютной ликвидности</t>
  </si>
  <si>
    <t>Коэффициент наличия собственных средств</t>
  </si>
  <si>
    <t>Рентабельность</t>
  </si>
  <si>
    <t>Рентабельность продукции</t>
  </si>
  <si>
    <t>Рентабельность компании</t>
  </si>
  <si>
    <t>год</t>
  </si>
  <si>
    <t>1-1,5</t>
  </si>
  <si>
    <t>0,5-0,8</t>
  </si>
  <si>
    <t>0,05-0,1</t>
  </si>
  <si>
    <t>0,25-0,4</t>
  </si>
  <si>
    <t>min-max</t>
  </si>
  <si>
    <t>Коэффициенты ликвидности и наличия собственных средств</t>
  </si>
  <si>
    <t>Оценка риска банкротства</t>
  </si>
  <si>
    <t>Т1</t>
  </si>
  <si>
    <t>Т3</t>
  </si>
  <si>
    <t>Т4</t>
  </si>
  <si>
    <t>Т2</t>
  </si>
  <si>
    <t>Индекс Альтмана Z</t>
  </si>
  <si>
    <t>Для непроизводственных видов деятельности</t>
  </si>
  <si>
    <t>1,1-2,6</t>
  </si>
  <si>
    <t>0-6</t>
  </si>
  <si>
    <t>0-10</t>
  </si>
  <si>
    <t>Рентабельность активов*</t>
  </si>
  <si>
    <t>1,71-1,9</t>
  </si>
  <si>
    <t>4,86-5,4</t>
  </si>
  <si>
    <t>Рентабельность продаж**</t>
  </si>
  <si>
    <t>** Средняя рентабельность по данным Росстата для основного вида деятельности</t>
  </si>
  <si>
    <t>*  Средняя рентабельность по данным Росстата для основного вида деятельности</t>
  </si>
  <si>
    <t>Концепция системы планирования выездных налоговых проверок | ФНС России | 77 город Москва (nalog.gov.ru)</t>
  </si>
  <si>
    <t>Показатель</t>
  </si>
  <si>
    <t>Вывод:</t>
  </si>
  <si>
    <t>Значение показателя (тыс.руб)</t>
  </si>
  <si>
    <t>Динамика</t>
  </si>
  <si>
    <t>Краткий вывод</t>
  </si>
  <si>
    <t xml:space="preserve">изменения </t>
  </si>
  <si>
    <t>за</t>
  </si>
  <si>
    <t>(название компании или ФИО индивидуального предпринимателя)</t>
  </si>
  <si>
    <t>Расчеты</t>
  </si>
  <si>
    <t>Краткий  анализ хозяйственной деятельности</t>
  </si>
  <si>
    <t>Динамика изменений (%)</t>
  </si>
  <si>
    <t>Отчетные периоды (год)</t>
  </si>
  <si>
    <t>Отчетный период (год)</t>
  </si>
  <si>
    <t>Вводные данные</t>
  </si>
  <si>
    <t>Анализ показателей основных статей бухгалтерской отчетности</t>
  </si>
  <si>
    <t xml:space="preserve">Бухгалтерский кабинет "Прибыль плюс" </t>
  </si>
  <si>
    <t xml:space="preserve">www.pribylplus.ru </t>
  </si>
  <si>
    <t>Переход к страницам:</t>
  </si>
  <si>
    <t>Изменение (тыс.руб)</t>
  </si>
  <si>
    <t>ИП</t>
  </si>
  <si>
    <t>info@pribylplus.ru            тел. (383) 380-35-18</t>
  </si>
  <si>
    <t xml:space="preserve">© ИП Литвинова   </t>
  </si>
  <si>
    <t>Краткий вывод:</t>
  </si>
  <si>
    <t xml:space="preserve">*Изменяется каждый год </t>
  </si>
  <si>
    <t>вер.1.1.2022.02.03</t>
  </si>
  <si>
    <t>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</si>
</sst>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0"/>
      <name val="Arial Cyr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9"/>
      <name val="Times New Roman"/>
      <family val="1"/>
    </font>
    <font>
      <sz val="7"/>
      <name val="Arial"/>
      <family val="2"/>
    </font>
    <font>
      <sz val="7"/>
      <color indexed="9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sz val="8"/>
      <name val="Times New Roman"/>
      <family val="1"/>
    </font>
    <font>
      <sz val="11"/>
      <name val="Arial"/>
      <family val="2"/>
    </font>
    <font>
      <sz val="7"/>
      <color rgb="FFFFFFFF"/>
      <name val="Arial"/>
      <family val="2"/>
    </font>
    <font>
      <sz val="12"/>
      <name val="Arial Cyr"/>
    </font>
    <font>
      <sz val="16"/>
      <name val="Arial Cyr"/>
      <charset val="204"/>
    </font>
    <font>
      <b/>
      <sz val="16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sz val="14"/>
      <name val="Arial Cyr"/>
      <charset val="204"/>
    </font>
    <font>
      <sz val="16"/>
      <name val="Arial Cyr"/>
    </font>
    <font>
      <u/>
      <sz val="10"/>
      <color theme="10"/>
      <name val="Arial Cyr"/>
    </font>
    <font>
      <b/>
      <u/>
      <sz val="10"/>
      <color theme="10"/>
      <name val="Arial Cyr"/>
      <charset val="204"/>
    </font>
    <font>
      <b/>
      <sz val="12"/>
      <name val="Arial Cyr"/>
      <charset val="204"/>
    </font>
    <font>
      <b/>
      <sz val="9"/>
      <name val="Arial"/>
      <family val="2"/>
      <charset val="204"/>
    </font>
    <font>
      <sz val="22"/>
      <name val="Arial Cyr"/>
    </font>
    <font>
      <sz val="8"/>
      <color theme="2" tint="-0.499984740745262"/>
      <name val="Arial Cyr"/>
    </font>
    <font>
      <sz val="14"/>
      <name val="Arial Cyr"/>
    </font>
    <font>
      <sz val="9"/>
      <name val="Arial Cyr"/>
    </font>
    <font>
      <b/>
      <sz val="14"/>
      <name val="Arial Cyr"/>
      <charset val="204"/>
    </font>
    <font>
      <sz val="7"/>
      <color theme="2" tint="-0.499984740745262"/>
      <name val="Arial Cyr"/>
    </font>
    <font>
      <sz val="10"/>
      <name val="Arial Cyr"/>
    </font>
    <font>
      <sz val="7"/>
      <color theme="2" tint="-0.499984740745262"/>
      <name val="Arial Cyr"/>
      <charset val="204"/>
    </font>
    <font>
      <sz val="8"/>
      <name val="Arial Cyr"/>
    </font>
    <font>
      <sz val="10"/>
      <color rgb="FFFF0000"/>
      <name val="Arial Cyr"/>
    </font>
    <font>
      <sz val="7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77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9" fillId="0" borderId="0" applyNumberFormat="0" applyFill="0" applyBorder="0" applyAlignment="0" applyProtection="0"/>
  </cellStyleXfs>
  <cellXfs count="467">
    <xf numFmtId="0" fontId="0" fillId="0" borderId="0" xfId="0" applyAlignment="1"/>
    <xf numFmtId="0" fontId="5" fillId="0" borderId="0" xfId="0" applyFont="1" applyFill="1" applyAlignment="1">
      <alignment vertical="top"/>
    </xf>
    <xf numFmtId="0" fontId="4" fillId="0" borderId="0" xfId="0" applyFont="1" applyFill="1" applyAlignment="1"/>
    <xf numFmtId="0" fontId="9" fillId="0" borderId="0" xfId="0" applyFont="1" applyFill="1" applyAlignment="1"/>
    <xf numFmtId="0" fontId="1" fillId="0" borderId="0" xfId="0" applyFont="1" applyFill="1" applyAlignment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/>
    <xf numFmtId="0" fontId="2" fillId="0" borderId="0" xfId="0" applyFont="1" applyFill="1" applyAlignment="1"/>
    <xf numFmtId="0" fontId="2" fillId="0" borderId="0" xfId="0" applyFont="1" applyFill="1" applyAlignment="1">
      <alignment horizontal="right"/>
    </xf>
    <xf numFmtId="0" fontId="2" fillId="0" borderId="6" xfId="0" applyFont="1" applyFill="1" applyBorder="1" applyAlignment="1"/>
    <xf numFmtId="0" fontId="2" fillId="0" borderId="7" xfId="0" applyFont="1" applyFill="1" applyBorder="1" applyAlignment="1"/>
    <xf numFmtId="0" fontId="2" fillId="0" borderId="8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/>
    <xf numFmtId="0" fontId="2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2" fillId="0" borderId="9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/>
    <xf numFmtId="0" fontId="9" fillId="0" borderId="0" xfId="0" applyFont="1" applyAlignment="1"/>
    <xf numFmtId="0" fontId="3" fillId="0" borderId="0" xfId="0" applyFont="1" applyAlignment="1"/>
    <xf numFmtId="0" fontId="2" fillId="0" borderId="0" xfId="0" applyFont="1" applyAlignment="1"/>
    <xf numFmtId="0" fontId="10" fillId="0" borderId="0" xfId="0" applyFont="1" applyAlignme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54" xfId="0" applyFont="1" applyBorder="1" applyAlignment="1"/>
    <xf numFmtId="0" fontId="5" fillId="0" borderId="0" xfId="0" applyFont="1" applyAlignment="1"/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center"/>
    </xf>
    <xf numFmtId="0" fontId="1" fillId="0" borderId="0" xfId="0" applyFont="1" applyAlignment="1"/>
    <xf numFmtId="0" fontId="2" fillId="2" borderId="6" xfId="0" applyFont="1" applyFill="1" applyBorder="1" applyAlignment="1">
      <alignment vertical="center"/>
    </xf>
    <xf numFmtId="0" fontId="2" fillId="3" borderId="7" xfId="0" applyFont="1" applyFill="1" applyBorder="1" applyAlignment="1"/>
    <xf numFmtId="0" fontId="2" fillId="2" borderId="6" xfId="0" applyFont="1" applyFill="1" applyBorder="1" applyAlignment="1"/>
    <xf numFmtId="0" fontId="2" fillId="2" borderId="54" xfId="0" applyFont="1" applyFill="1" applyBorder="1" applyAlignment="1"/>
    <xf numFmtId="0" fontId="2" fillId="3" borderId="6" xfId="0" applyFont="1" applyFill="1" applyBorder="1" applyAlignment="1">
      <alignment vertical="center"/>
    </xf>
    <xf numFmtId="0" fontId="2" fillId="3" borderId="54" xfId="0" applyFont="1" applyFill="1" applyBorder="1" applyAlignment="1"/>
    <xf numFmtId="0" fontId="12" fillId="0" borderId="0" xfId="0" applyFont="1" applyAlignment="1"/>
    <xf numFmtId="0" fontId="12" fillId="0" borderId="0" xfId="0" applyFont="1" applyAlignment="1">
      <alignment horizontal="center"/>
    </xf>
    <xf numFmtId="0" fontId="0" fillId="0" borderId="73" xfId="0" applyBorder="1" applyAlignment="1"/>
    <xf numFmtId="0" fontId="19" fillId="0" borderId="0" xfId="1" applyAlignment="1"/>
    <xf numFmtId="0" fontId="0" fillId="0" borderId="0" xfId="0" applyFill="1"/>
    <xf numFmtId="0" fontId="0" fillId="0" borderId="59" xfId="0" applyBorder="1" applyAlignment="1"/>
    <xf numFmtId="0" fontId="0" fillId="0" borderId="61" xfId="0" applyBorder="1" applyAlignment="1"/>
    <xf numFmtId="0" fontId="0" fillId="0" borderId="56" xfId="0" applyBorder="1" applyAlignment="1"/>
    <xf numFmtId="0" fontId="12" fillId="0" borderId="64" xfId="0" applyFont="1" applyBorder="1" applyAlignment="1"/>
    <xf numFmtId="0" fontId="0" fillId="0" borderId="0" xfId="0" applyBorder="1" applyAlignment="1"/>
    <xf numFmtId="0" fontId="17" fillId="0" borderId="0" xfId="0" applyFont="1" applyAlignment="1"/>
    <xf numFmtId="0" fontId="15" fillId="0" borderId="0" xfId="0" applyFont="1" applyAlignment="1">
      <alignment horizontal="center"/>
    </xf>
    <xf numFmtId="0" fontId="12" fillId="0" borderId="0" xfId="0" applyFont="1" applyBorder="1" applyAlignment="1">
      <alignment horizontal="fill" vertical="justify"/>
    </xf>
    <xf numFmtId="0" fontId="21" fillId="0" borderId="0" xfId="0" applyFont="1" applyAlignment="1">
      <alignment horizontal="left"/>
    </xf>
    <xf numFmtId="0" fontId="21" fillId="0" borderId="0" xfId="0" applyFont="1" applyAlignment="1"/>
    <xf numFmtId="0" fontId="23" fillId="0" borderId="0" xfId="0" applyFont="1" applyAlignment="1"/>
    <xf numFmtId="0" fontId="14" fillId="0" borderId="0" xfId="0" applyFont="1" applyAlignment="1"/>
    <xf numFmtId="0" fontId="25" fillId="0" borderId="0" xfId="0" applyFont="1" applyAlignment="1"/>
    <xf numFmtId="0" fontId="27" fillId="0" borderId="0" xfId="0" applyFont="1" applyAlignment="1"/>
    <xf numFmtId="0" fontId="18" fillId="0" borderId="0" xfId="0" applyFont="1" applyAlignment="1"/>
    <xf numFmtId="0" fontId="24" fillId="0" borderId="0" xfId="0" applyFont="1" applyFill="1" applyAlignment="1"/>
    <xf numFmtId="0" fontId="32" fillId="0" borderId="0" xfId="0" applyFont="1" applyAlignment="1"/>
    <xf numFmtId="0" fontId="12" fillId="0" borderId="61" xfId="0" applyFont="1" applyBorder="1" applyAlignment="1" applyProtection="1">
      <protection hidden="1"/>
    </xf>
    <xf numFmtId="49" fontId="21" fillId="2" borderId="60" xfId="0" applyNumberFormat="1" applyFont="1" applyFill="1" applyBorder="1" applyAlignment="1" applyProtection="1">
      <protection hidden="1"/>
    </xf>
    <xf numFmtId="49" fontId="21" fillId="2" borderId="44" xfId="0" applyNumberFormat="1" applyFont="1" applyFill="1" applyBorder="1" applyAlignment="1" applyProtection="1">
      <protection hidden="1"/>
    </xf>
    <xf numFmtId="0" fontId="0" fillId="0" borderId="0" xfId="0" applyBorder="1" applyAlignment="1" applyProtection="1">
      <protection hidden="1"/>
    </xf>
    <xf numFmtId="0" fontId="0" fillId="0" borderId="56" xfId="0" applyBorder="1" applyAlignment="1" applyProtection="1">
      <protection hidden="1"/>
    </xf>
    <xf numFmtId="0" fontId="12" fillId="0" borderId="76" xfId="0" applyFont="1" applyBorder="1" applyAlignment="1" applyProtection="1">
      <protection hidden="1"/>
    </xf>
    <xf numFmtId="0" fontId="12" fillId="0" borderId="74" xfId="0" applyFont="1" applyBorder="1" applyAlignment="1" applyProtection="1">
      <protection hidden="1"/>
    </xf>
    <xf numFmtId="0" fontId="12" fillId="0" borderId="65" xfId="0" applyFont="1" applyBorder="1" applyAlignment="1" applyProtection="1">
      <protection hidden="1"/>
    </xf>
    <xf numFmtId="0" fontId="12" fillId="0" borderId="73" xfId="0" applyFont="1" applyBorder="1" applyAlignment="1" applyProtection="1">
      <alignment horizontal="center"/>
      <protection hidden="1"/>
    </xf>
    <xf numFmtId="0" fontId="0" fillId="0" borderId="73" xfId="0" applyBorder="1" applyAlignment="1" applyProtection="1">
      <protection hidden="1"/>
    </xf>
    <xf numFmtId="0" fontId="0" fillId="0" borderId="59" xfId="0" applyBorder="1" applyAlignment="1" applyProtection="1">
      <protection hidden="1"/>
    </xf>
    <xf numFmtId="0" fontId="12" fillId="0" borderId="58" xfId="0" applyFont="1" applyBorder="1" applyAlignment="1" applyProtection="1">
      <protection hidden="1"/>
    </xf>
    <xf numFmtId="0" fontId="0" fillId="0" borderId="61" xfId="0" applyBorder="1" applyAlignment="1" applyProtection="1">
      <protection hidden="1"/>
    </xf>
    <xf numFmtId="0" fontId="0" fillId="0" borderId="73" xfId="0" applyFont="1" applyBorder="1" applyAlignment="1" applyProtection="1">
      <protection hidden="1"/>
    </xf>
    <xf numFmtId="0" fontId="0" fillId="0" borderId="73" xfId="0" applyBorder="1" applyAlignment="1" applyProtection="1">
      <alignment horizontal="center"/>
      <protection hidden="1"/>
    </xf>
    <xf numFmtId="0" fontId="20" fillId="0" borderId="73" xfId="1" applyFont="1" applyBorder="1" applyAlignment="1" applyProtection="1">
      <protection hidden="1"/>
    </xf>
    <xf numFmtId="0" fontId="12" fillId="0" borderId="54" xfId="0" applyFont="1" applyBorder="1" applyAlignment="1" applyProtection="1">
      <protection hidden="1"/>
    </xf>
    <xf numFmtId="49" fontId="21" fillId="2" borderId="52" xfId="0" applyNumberFormat="1" applyFont="1" applyFill="1" applyBorder="1" applyAlignment="1" applyProtection="1">
      <protection hidden="1"/>
    </xf>
    <xf numFmtId="49" fontId="21" fillId="2" borderId="53" xfId="0" applyNumberFormat="1" applyFont="1" applyFill="1" applyBorder="1" applyAlignment="1" applyProtection="1">
      <protection hidden="1"/>
    </xf>
    <xf numFmtId="0" fontId="12" fillId="0" borderId="73" xfId="0" applyFont="1" applyBorder="1" applyAlignment="1" applyProtection="1">
      <protection hidden="1"/>
    </xf>
    <xf numFmtId="0" fontId="12" fillId="0" borderId="0" xfId="0" applyFont="1" applyAlignment="1" applyProtection="1">
      <protection hidden="1"/>
    </xf>
    <xf numFmtId="0" fontId="0" fillId="0" borderId="0" xfId="0" applyAlignment="1" applyProtection="1">
      <protection hidden="1"/>
    </xf>
    <xf numFmtId="0" fontId="2" fillId="0" borderId="2" xfId="0" applyFont="1" applyFill="1" applyBorder="1" applyAlignment="1" applyProtection="1">
      <protection locked="0"/>
    </xf>
    <xf numFmtId="0" fontId="2" fillId="0" borderId="1" xfId="0" applyFont="1" applyFill="1" applyBorder="1" applyAlignment="1" applyProtection="1">
      <protection locked="0"/>
    </xf>
    <xf numFmtId="0" fontId="2" fillId="0" borderId="1" xfId="0" applyFont="1" applyFill="1" applyBorder="1" applyAlignment="1" applyProtection="1">
      <alignment horizontal="right"/>
      <protection locked="0"/>
    </xf>
    <xf numFmtId="0" fontId="2" fillId="0" borderId="3" xfId="0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protection locked="0"/>
    </xf>
    <xf numFmtId="0" fontId="2" fillId="0" borderId="4" xfId="0" applyFont="1" applyFill="1" applyBorder="1" applyAlignment="1" applyProtection="1">
      <protection locked="0"/>
    </xf>
    <xf numFmtId="0" fontId="2" fillId="0" borderId="5" xfId="0" applyFont="1" applyFill="1" applyBorder="1" applyAlignment="1" applyProtection="1">
      <protection locked="0"/>
    </xf>
    <xf numFmtId="0" fontId="2" fillId="4" borderId="2" xfId="0" applyFont="1" applyFill="1" applyBorder="1" applyAlignment="1" applyProtection="1">
      <protection locked="0"/>
    </xf>
    <xf numFmtId="0" fontId="2" fillId="4" borderId="1" xfId="0" applyFont="1" applyFill="1" applyBorder="1" applyAlignment="1" applyProtection="1">
      <protection locked="0"/>
    </xf>
    <xf numFmtId="0" fontId="2" fillId="4" borderId="7" xfId="0" applyFont="1" applyFill="1" applyBorder="1" applyAlignment="1" applyProtection="1">
      <alignment horizontal="center"/>
      <protection locked="0"/>
    </xf>
    <xf numFmtId="0" fontId="2" fillId="4" borderId="12" xfId="0" applyFont="1" applyFill="1" applyBorder="1" applyAlignment="1" applyProtection="1">
      <alignment horizontal="center"/>
      <protection locked="0"/>
    </xf>
    <xf numFmtId="0" fontId="2" fillId="4" borderId="20" xfId="0" applyFont="1" applyFill="1" applyBorder="1" applyAlignment="1" applyProtection="1">
      <alignment horizontal="center"/>
      <protection locked="0"/>
    </xf>
    <xf numFmtId="0" fontId="2" fillId="4" borderId="8" xfId="0" applyFont="1" applyFill="1" applyBorder="1" applyAlignment="1" applyProtection="1">
      <alignment horizontal="center" vertical="center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4" borderId="16" xfId="0" applyFont="1" applyFill="1" applyBorder="1" applyAlignment="1" applyProtection="1">
      <alignment horizontal="center" vertical="center"/>
      <protection locked="0"/>
    </xf>
    <xf numFmtId="0" fontId="2" fillId="2" borderId="32" xfId="0" applyFont="1" applyFill="1" applyBorder="1" applyAlignment="1" applyProtection="1">
      <alignment horizontal="center" vertical="center"/>
      <protection hidden="1"/>
    </xf>
    <xf numFmtId="0" fontId="2" fillId="2" borderId="33" xfId="0" applyFont="1" applyFill="1" applyBorder="1" applyAlignment="1" applyProtection="1">
      <alignment horizontal="center" vertical="center"/>
      <protection hidden="1"/>
    </xf>
    <xf numFmtId="0" fontId="2" fillId="2" borderId="35" xfId="0" applyFont="1" applyFill="1" applyBorder="1" applyAlignment="1" applyProtection="1">
      <alignment horizontal="center" vertical="center"/>
      <protection hidden="1"/>
    </xf>
    <xf numFmtId="0" fontId="8" fillId="3" borderId="36" xfId="0" applyFont="1" applyFill="1" applyBorder="1" applyAlignment="1" applyProtection="1">
      <alignment horizontal="center"/>
      <protection hidden="1"/>
    </xf>
    <xf numFmtId="0" fontId="8" fillId="3" borderId="37" xfId="0" applyFont="1" applyFill="1" applyBorder="1" applyAlignment="1" applyProtection="1">
      <alignment horizontal="center"/>
      <protection hidden="1"/>
    </xf>
    <xf numFmtId="0" fontId="8" fillId="3" borderId="39" xfId="0" applyFont="1" applyFill="1" applyBorder="1" applyAlignment="1" applyProtection="1">
      <alignment horizontal="center"/>
      <protection hidden="1"/>
    </xf>
    <xf numFmtId="0" fontId="2" fillId="2" borderId="32" xfId="0" applyFont="1" applyFill="1" applyBorder="1" applyAlignment="1" applyProtection="1">
      <alignment horizontal="center"/>
      <protection hidden="1"/>
    </xf>
    <xf numFmtId="0" fontId="2" fillId="2" borderId="33" xfId="0" applyFont="1" applyFill="1" applyBorder="1" applyAlignment="1" applyProtection="1">
      <alignment horizontal="center"/>
      <protection hidden="1"/>
    </xf>
    <xf numFmtId="0" fontId="2" fillId="2" borderId="35" xfId="0" applyFont="1" applyFill="1" applyBorder="1" applyAlignment="1" applyProtection="1">
      <alignment horizontal="center"/>
      <protection hidden="1"/>
    </xf>
    <xf numFmtId="0" fontId="2" fillId="4" borderId="5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 applyProtection="1">
      <alignment horizontal="center"/>
      <protection locked="0"/>
    </xf>
    <xf numFmtId="0" fontId="2" fillId="4" borderId="28" xfId="0" applyFont="1" applyFill="1" applyBorder="1" applyAlignment="1" applyProtection="1">
      <alignment horizontal="center"/>
      <protection locked="0"/>
    </xf>
    <xf numFmtId="0" fontId="2" fillId="4" borderId="6" xfId="0" applyFont="1" applyFill="1" applyBorder="1" applyAlignment="1" applyProtection="1">
      <alignment horizontal="center"/>
      <protection locked="0"/>
    </xf>
    <xf numFmtId="0" fontId="2" fillId="4" borderId="9" xfId="0" applyFont="1" applyFill="1" applyBorder="1" applyAlignment="1" applyProtection="1">
      <alignment horizontal="center"/>
      <protection locked="0"/>
    </xf>
    <xf numFmtId="0" fontId="2" fillId="4" borderId="17" xfId="0" applyFont="1" applyFill="1" applyBorder="1" applyAlignment="1" applyProtection="1">
      <alignment horizontal="center"/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4" borderId="25" xfId="0" applyFont="1" applyFill="1" applyBorder="1" applyAlignment="1" applyProtection="1">
      <alignment horizontal="center"/>
      <protection locked="0"/>
    </xf>
    <xf numFmtId="0" fontId="2" fillId="4" borderId="26" xfId="0" applyFont="1" applyFill="1" applyBorder="1" applyAlignment="1" applyProtection="1">
      <alignment horizontal="center"/>
      <protection locked="0"/>
    </xf>
    <xf numFmtId="0" fontId="2" fillId="4" borderId="27" xfId="0" applyFont="1" applyFill="1" applyBorder="1" applyAlignment="1" applyProtection="1">
      <alignment horizontal="center"/>
      <protection locked="0"/>
    </xf>
    <xf numFmtId="0" fontId="2" fillId="4" borderId="7" xfId="0" applyFont="1" applyFill="1" applyBorder="1" applyAlignment="1" applyProtection="1">
      <alignment horizontal="right"/>
      <protection locked="0"/>
    </xf>
    <xf numFmtId="0" fontId="2" fillId="4" borderId="12" xfId="0" applyFont="1" applyFill="1" applyBorder="1" applyAlignment="1" applyProtection="1">
      <alignment horizontal="right"/>
      <protection locked="0"/>
    </xf>
    <xf numFmtId="0" fontId="2" fillId="4" borderId="12" xfId="0" applyFont="1" applyFill="1" applyBorder="1" applyAlignment="1" applyProtection="1">
      <alignment horizontal="left"/>
      <protection locked="0"/>
    </xf>
    <xf numFmtId="0" fontId="2" fillId="4" borderId="20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right"/>
      <protection locked="0"/>
    </xf>
    <xf numFmtId="49" fontId="2" fillId="0" borderId="7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left"/>
    </xf>
    <xf numFmtId="49" fontId="2" fillId="0" borderId="20" xfId="0" applyNumberFormat="1" applyFont="1" applyFill="1" applyBorder="1" applyAlignment="1">
      <alignment horizontal="center"/>
    </xf>
    <xf numFmtId="0" fontId="2" fillId="4" borderId="19" xfId="0" applyFont="1" applyFill="1" applyBorder="1" applyAlignment="1" applyProtection="1">
      <alignment horizontal="center"/>
      <protection locked="0"/>
    </xf>
    <xf numFmtId="0" fontId="2" fillId="4" borderId="13" xfId="0" applyFont="1" applyFill="1" applyBorder="1" applyAlignment="1" applyProtection="1">
      <alignment horizontal="center"/>
      <protection locked="0"/>
    </xf>
    <xf numFmtId="49" fontId="2" fillId="0" borderId="5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horizontal="center"/>
    </xf>
    <xf numFmtId="49" fontId="2" fillId="0" borderId="6" xfId="0" applyNumberFormat="1" applyFont="1" applyFill="1" applyBorder="1" applyAlignment="1">
      <alignment horizontal="center"/>
    </xf>
    <xf numFmtId="49" fontId="2" fillId="0" borderId="9" xfId="0" applyNumberFormat="1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2" fillId="0" borderId="28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0" fontId="2" fillId="4" borderId="31" xfId="0" applyFont="1" applyFill="1" applyBorder="1" applyAlignment="1" applyProtection="1">
      <alignment horizontal="center"/>
      <protection locked="0"/>
    </xf>
    <xf numFmtId="0" fontId="2" fillId="4" borderId="4" xfId="0" applyFont="1" applyFill="1" applyBorder="1" applyAlignment="1" applyProtection="1">
      <alignment horizontal="center"/>
      <protection locked="0"/>
    </xf>
    <xf numFmtId="0" fontId="2" fillId="4" borderId="10" xfId="0" applyFont="1" applyFill="1" applyBorder="1" applyAlignment="1" applyProtection="1">
      <alignment horizontal="center"/>
      <protection locked="0"/>
    </xf>
    <xf numFmtId="0" fontId="2" fillId="4" borderId="18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>
      <alignment horizontal="left"/>
    </xf>
    <xf numFmtId="49" fontId="2" fillId="2" borderId="7" xfId="0" applyNumberFormat="1" applyFont="1" applyFill="1" applyBorder="1" applyAlignment="1">
      <alignment horizontal="center"/>
    </xf>
    <xf numFmtId="49" fontId="2" fillId="2" borderId="12" xfId="0" applyNumberFormat="1" applyFont="1" applyFill="1" applyBorder="1" applyAlignment="1">
      <alignment horizontal="center"/>
    </xf>
    <xf numFmtId="49" fontId="2" fillId="2" borderId="13" xfId="0" applyNumberFormat="1" applyFont="1" applyFill="1" applyBorder="1" applyAlignment="1">
      <alignment horizontal="center"/>
    </xf>
    <xf numFmtId="0" fontId="2" fillId="2" borderId="9" xfId="0" applyFont="1" applyFill="1" applyBorder="1" applyAlignment="1">
      <alignment vertical="center"/>
    </xf>
    <xf numFmtId="49" fontId="2" fillId="2" borderId="43" xfId="0" applyNumberFormat="1" applyFont="1" applyFill="1" applyBorder="1" applyAlignment="1">
      <alignment horizontal="center"/>
    </xf>
    <xf numFmtId="49" fontId="2" fillId="2" borderId="23" xfId="0" applyNumberFormat="1" applyFont="1" applyFill="1" applyBorder="1" applyAlignment="1">
      <alignment horizontal="center"/>
    </xf>
    <xf numFmtId="49" fontId="2" fillId="2" borderId="24" xfId="0" applyNumberFormat="1" applyFont="1" applyFill="1" applyBorder="1" applyAlignment="1">
      <alignment horizontal="center"/>
    </xf>
    <xf numFmtId="0" fontId="2" fillId="2" borderId="41" xfId="0" applyFont="1" applyFill="1" applyBorder="1" applyAlignment="1" applyProtection="1">
      <alignment horizontal="center"/>
      <protection hidden="1"/>
    </xf>
    <xf numFmtId="0" fontId="2" fillId="2" borderId="34" xfId="0" applyFont="1" applyFill="1" applyBorder="1" applyAlignment="1" applyProtection="1">
      <alignment horizontal="center"/>
      <protection hidden="1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/>
    </xf>
    <xf numFmtId="49" fontId="2" fillId="0" borderId="8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0" fontId="2" fillId="4" borderId="14" xfId="0" applyFont="1" applyFill="1" applyBorder="1" applyAlignment="1" applyProtection="1">
      <alignment horizontal="center" vertical="center"/>
      <protection locked="0"/>
    </xf>
    <xf numFmtId="0" fontId="2" fillId="4" borderId="21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>
      <alignment horizontal="left" vertical="center" wrapText="1"/>
    </xf>
    <xf numFmtId="49" fontId="2" fillId="0" borderId="8" xfId="0" applyNumberFormat="1" applyFont="1" applyFill="1" applyBorder="1" applyAlignment="1">
      <alignment horizontal="center" wrapText="1"/>
    </xf>
    <xf numFmtId="49" fontId="2" fillId="0" borderId="15" xfId="0" applyNumberFormat="1" applyFont="1" applyFill="1" applyBorder="1" applyAlignment="1">
      <alignment horizontal="center" wrapText="1"/>
    </xf>
    <xf numFmtId="49" fontId="2" fillId="0" borderId="16" xfId="0" applyNumberFormat="1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left" wrapText="1"/>
    </xf>
    <xf numFmtId="49" fontId="2" fillId="0" borderId="7" xfId="0" applyNumberFormat="1" applyFont="1" applyFill="1" applyBorder="1" applyAlignment="1">
      <alignment horizontal="center" wrapText="1"/>
    </xf>
    <xf numFmtId="49" fontId="2" fillId="0" borderId="12" xfId="0" applyNumberFormat="1" applyFont="1" applyFill="1" applyBorder="1" applyAlignment="1">
      <alignment horizontal="center" wrapText="1"/>
    </xf>
    <xf numFmtId="49" fontId="2" fillId="0" borderId="20" xfId="0" applyNumberFormat="1" applyFont="1" applyFill="1" applyBorder="1" applyAlignment="1">
      <alignment horizontal="center" wrapText="1"/>
    </xf>
    <xf numFmtId="0" fontId="2" fillId="4" borderId="19" xfId="0" applyFont="1" applyFill="1" applyBorder="1" applyAlignment="1" applyProtection="1">
      <alignment horizontal="right"/>
      <protection locked="0"/>
    </xf>
    <xf numFmtId="49" fontId="2" fillId="0" borderId="2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49" fontId="2" fillId="0" borderId="3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0" fontId="2" fillId="4" borderId="29" xfId="0" applyFont="1" applyFill="1" applyBorder="1" applyAlignment="1" applyProtection="1">
      <alignment horizontal="center"/>
      <protection locked="0"/>
    </xf>
    <xf numFmtId="0" fontId="2" fillId="4" borderId="30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>
      <alignment horizontal="left" wrapText="1"/>
    </xf>
    <xf numFmtId="0" fontId="2" fillId="0" borderId="18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49" fontId="2" fillId="4" borderId="12" xfId="0" applyNumberFormat="1" applyFont="1" applyFill="1" applyBorder="1" applyAlignment="1" applyProtection="1">
      <alignment horizontal="center"/>
      <protection locked="0"/>
    </xf>
    <xf numFmtId="0" fontId="2" fillId="0" borderId="5" xfId="0" applyFont="1" applyFill="1" applyBorder="1" applyAlignment="1" applyProtection="1">
      <alignment horizontal="right"/>
      <protection locked="0"/>
    </xf>
    <xf numFmtId="49" fontId="8" fillId="3" borderId="7" xfId="0" applyNumberFormat="1" applyFont="1" applyFill="1" applyBorder="1" applyAlignment="1">
      <alignment horizontal="center"/>
    </xf>
    <xf numFmtId="49" fontId="8" fillId="3" borderId="12" xfId="0" applyNumberFormat="1" applyFont="1" applyFill="1" applyBorder="1" applyAlignment="1">
      <alignment horizontal="center"/>
    </xf>
    <xf numFmtId="49" fontId="8" fillId="3" borderId="13" xfId="0" applyNumberFormat="1" applyFont="1" applyFill="1" applyBorder="1" applyAlignment="1">
      <alignment horizontal="center"/>
    </xf>
    <xf numFmtId="0" fontId="8" fillId="3" borderId="12" xfId="0" applyFont="1" applyFill="1" applyBorder="1" applyAlignment="1"/>
    <xf numFmtId="49" fontId="2" fillId="3" borderId="7" xfId="0" applyNumberFormat="1" applyFont="1" applyFill="1" applyBorder="1" applyAlignment="1">
      <alignment horizontal="center"/>
    </xf>
    <xf numFmtId="49" fontId="2" fillId="3" borderId="12" xfId="0" applyNumberFormat="1" applyFont="1" applyFill="1" applyBorder="1" applyAlignment="1">
      <alignment horizontal="center"/>
    </xf>
    <xf numFmtId="49" fontId="2" fillId="3" borderId="20" xfId="0" applyNumberFormat="1" applyFont="1" applyFill="1" applyBorder="1" applyAlignment="1">
      <alignment horizontal="center"/>
    </xf>
    <xf numFmtId="0" fontId="8" fillId="3" borderId="42" xfId="0" applyFont="1" applyFill="1" applyBorder="1" applyAlignment="1" applyProtection="1">
      <alignment horizontal="center"/>
      <protection hidden="1"/>
    </xf>
    <xf numFmtId="0" fontId="8" fillId="3" borderId="38" xfId="0" applyFont="1" applyFill="1" applyBorder="1" applyAlignment="1" applyProtection="1">
      <alignment horizontal="center"/>
      <protection hidden="1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/>
    </xf>
    <xf numFmtId="0" fontId="2" fillId="2" borderId="41" xfId="0" applyFont="1" applyFill="1" applyBorder="1" applyAlignment="1" applyProtection="1">
      <alignment horizontal="center" vertical="center"/>
      <protection hidden="1"/>
    </xf>
    <xf numFmtId="0" fontId="2" fillId="2" borderId="34" xfId="0" applyFont="1" applyFill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>
      <alignment wrapText="1"/>
    </xf>
    <xf numFmtId="0" fontId="2" fillId="0" borderId="12" xfId="0" applyFont="1" applyFill="1" applyBorder="1" applyAlignment="1"/>
    <xf numFmtId="0" fontId="2" fillId="0" borderId="9" xfId="0" applyFont="1" applyFill="1" applyBorder="1" applyAlignment="1"/>
    <xf numFmtId="0" fontId="8" fillId="3" borderId="12" xfId="0" applyFont="1" applyFill="1" applyBorder="1" applyAlignment="1">
      <alignment horizontal="left"/>
    </xf>
    <xf numFmtId="0" fontId="8" fillId="3" borderId="13" xfId="0" applyFont="1" applyFill="1" applyBorder="1" applyAlignment="1">
      <alignment horizontal="left"/>
    </xf>
    <xf numFmtId="0" fontId="2" fillId="4" borderId="13" xfId="0" applyFont="1" applyFill="1" applyBorder="1" applyAlignment="1" applyProtection="1">
      <alignment horizontal="left"/>
      <protection locked="0"/>
    </xf>
    <xf numFmtId="0" fontId="6" fillId="0" borderId="0" xfId="0" applyFont="1" applyFill="1" applyAlignment="1">
      <alignment horizontal="justify" vertical="top" wrapText="1"/>
    </xf>
    <xf numFmtId="0" fontId="2" fillId="2" borderId="23" xfId="0" applyFont="1" applyFill="1" applyBorder="1" applyAlignment="1">
      <alignment horizontal="left" vertical="center"/>
    </xf>
    <xf numFmtId="0" fontId="2" fillId="2" borderId="40" xfId="0" applyFont="1" applyFill="1" applyBorder="1" applyAlignment="1">
      <alignment horizontal="left" vertical="center"/>
    </xf>
    <xf numFmtId="49" fontId="2" fillId="2" borderId="25" xfId="0" applyNumberFormat="1" applyFont="1" applyFill="1" applyBorder="1" applyAlignment="1">
      <alignment horizontal="center"/>
    </xf>
    <xf numFmtId="49" fontId="2" fillId="2" borderId="26" xfId="0" applyNumberFormat="1" applyFont="1" applyFill="1" applyBorder="1" applyAlignment="1">
      <alignment horizontal="center"/>
    </xf>
    <xf numFmtId="49" fontId="2" fillId="2" borderId="27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/>
    <xf numFmtId="0" fontId="2" fillId="0" borderId="8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/>
    </xf>
    <xf numFmtId="49" fontId="2" fillId="0" borderId="23" xfId="0" applyNumberFormat="1" applyFont="1" applyFill="1" applyBorder="1" applyAlignment="1">
      <alignment horizontal="center"/>
    </xf>
    <xf numFmtId="49" fontId="2" fillId="0" borderId="24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2" fillId="0" borderId="64" xfId="0" applyFont="1" applyFill="1" applyBorder="1" applyAlignment="1" applyProtection="1">
      <alignment horizontal="right"/>
      <protection locked="0"/>
    </xf>
    <xf numFmtId="49" fontId="22" fillId="4" borderId="52" xfId="0" applyNumberFormat="1" applyFont="1" applyFill="1" applyBorder="1" applyAlignment="1" applyProtection="1">
      <alignment horizontal="left"/>
      <protection locked="0"/>
    </xf>
    <xf numFmtId="0" fontId="2" fillId="3" borderId="71" xfId="0" applyFont="1" applyFill="1" applyBorder="1" applyAlignment="1" applyProtection="1">
      <alignment horizontal="center" vertical="center"/>
      <protection hidden="1"/>
    </xf>
    <xf numFmtId="0" fontId="2" fillId="3" borderId="69" xfId="0" applyFont="1" applyFill="1" applyBorder="1" applyAlignment="1" applyProtection="1">
      <alignment horizontal="center" vertical="center"/>
      <protection hidden="1"/>
    </xf>
    <xf numFmtId="0" fontId="2" fillId="3" borderId="72" xfId="0" applyFont="1" applyFill="1" applyBorder="1" applyAlignment="1" applyProtection="1">
      <alignment horizontal="center" vertical="center"/>
      <protection hidden="1"/>
    </xf>
    <xf numFmtId="0" fontId="2" fillId="3" borderId="54" xfId="0" applyFont="1" applyFill="1" applyBorder="1" applyAlignment="1" applyProtection="1">
      <alignment horizontal="center"/>
      <protection hidden="1"/>
    </xf>
    <xf numFmtId="0" fontId="2" fillId="3" borderId="52" xfId="0" applyFont="1" applyFill="1" applyBorder="1" applyAlignment="1" applyProtection="1">
      <alignment horizontal="center"/>
      <protection hidden="1"/>
    </xf>
    <xf numFmtId="0" fontId="2" fillId="3" borderId="55" xfId="0" applyFont="1" applyFill="1" applyBorder="1" applyAlignment="1" applyProtection="1">
      <alignment horizontal="center"/>
      <protection hidden="1"/>
    </xf>
    <xf numFmtId="0" fontId="2" fillId="4" borderId="54" xfId="0" applyFont="1" applyFill="1" applyBorder="1" applyAlignment="1" applyProtection="1">
      <alignment horizontal="center"/>
      <protection locked="0"/>
    </xf>
    <xf numFmtId="0" fontId="2" fillId="4" borderId="52" xfId="0" applyFont="1" applyFill="1" applyBorder="1" applyAlignment="1" applyProtection="1">
      <alignment horizontal="center"/>
      <protection locked="0"/>
    </xf>
    <xf numFmtId="0" fontId="2" fillId="4" borderId="55" xfId="0" applyFont="1" applyFill="1" applyBorder="1" applyAlignment="1" applyProtection="1">
      <alignment horizontal="center"/>
      <protection locked="0"/>
    </xf>
    <xf numFmtId="0" fontId="2" fillId="4" borderId="54" xfId="0" applyFont="1" applyFill="1" applyBorder="1" applyAlignment="1" applyProtection="1">
      <alignment horizontal="right"/>
      <protection locked="0"/>
    </xf>
    <xf numFmtId="0" fontId="2" fillId="4" borderId="52" xfId="0" applyFont="1" applyFill="1" applyBorder="1" applyAlignment="1" applyProtection="1">
      <alignment horizontal="right"/>
      <protection locked="0"/>
    </xf>
    <xf numFmtId="0" fontId="2" fillId="4" borderId="52" xfId="0" applyFont="1" applyFill="1" applyBorder="1" applyAlignment="1" applyProtection="1">
      <alignment horizontal="left"/>
      <protection locked="0"/>
    </xf>
    <xf numFmtId="0" fontId="2" fillId="4" borderId="55" xfId="0" applyFont="1" applyFill="1" applyBorder="1" applyAlignment="1" applyProtection="1">
      <alignment horizontal="left"/>
      <protection locked="0"/>
    </xf>
    <xf numFmtId="0" fontId="2" fillId="2" borderId="54" xfId="0" applyFont="1" applyFill="1" applyBorder="1" applyAlignment="1" applyProtection="1">
      <alignment horizontal="center"/>
      <protection hidden="1"/>
    </xf>
    <xf numFmtId="0" fontId="2" fillId="2" borderId="52" xfId="0" applyFont="1" applyFill="1" applyBorder="1" applyAlignment="1" applyProtection="1">
      <alignment horizontal="center"/>
      <protection hidden="1"/>
    </xf>
    <xf numFmtId="0" fontId="2" fillId="2" borderId="55" xfId="0" applyFont="1" applyFill="1" applyBorder="1" applyAlignment="1" applyProtection="1">
      <alignment horizontal="center"/>
      <protection hidden="1"/>
    </xf>
    <xf numFmtId="49" fontId="2" fillId="4" borderId="52" xfId="0" applyNumberFormat="1" applyFont="1" applyFill="1" applyBorder="1" applyAlignment="1" applyProtection="1">
      <alignment horizontal="center"/>
      <protection locked="0"/>
    </xf>
    <xf numFmtId="0" fontId="2" fillId="4" borderId="61" xfId="0" applyFont="1" applyFill="1" applyBorder="1" applyAlignment="1" applyProtection="1">
      <alignment horizontal="center"/>
      <protection locked="0"/>
    </xf>
    <xf numFmtId="0" fontId="2" fillId="4" borderId="44" xfId="0" applyFont="1" applyFill="1" applyBorder="1" applyAlignment="1" applyProtection="1">
      <alignment horizontal="center"/>
      <protection locked="0"/>
    </xf>
    <xf numFmtId="0" fontId="2" fillId="4" borderId="57" xfId="0" applyFont="1" applyFill="1" applyBorder="1" applyAlignment="1" applyProtection="1">
      <alignment horizontal="center"/>
      <protection locked="0"/>
    </xf>
    <xf numFmtId="49" fontId="2" fillId="3" borderId="54" xfId="0" applyNumberFormat="1" applyFont="1" applyFill="1" applyBorder="1" applyAlignment="1">
      <alignment horizontal="center"/>
    </xf>
    <xf numFmtId="49" fontId="2" fillId="3" borderId="52" xfId="0" applyNumberFormat="1" applyFont="1" applyFill="1" applyBorder="1" applyAlignment="1">
      <alignment horizontal="center"/>
    </xf>
    <xf numFmtId="49" fontId="2" fillId="3" borderId="53" xfId="0" applyNumberFormat="1" applyFont="1" applyFill="1" applyBorder="1" applyAlignment="1">
      <alignment horizontal="center"/>
    </xf>
    <xf numFmtId="0" fontId="2" fillId="3" borderId="52" xfId="0" applyFont="1" applyFill="1" applyBorder="1" applyAlignment="1"/>
    <xf numFmtId="49" fontId="2" fillId="3" borderId="55" xfId="0" applyNumberFormat="1" applyFont="1" applyFill="1" applyBorder="1" applyAlignment="1">
      <alignment horizontal="center"/>
    </xf>
    <xf numFmtId="0" fontId="9" fillId="0" borderId="0" xfId="0" applyFont="1" applyAlignment="1">
      <alignment horizontal="right" vertical="top" wrapText="1"/>
    </xf>
    <xf numFmtId="0" fontId="2" fillId="3" borderId="51" xfId="0" applyFont="1" applyFill="1" applyBorder="1" applyAlignment="1" applyProtection="1">
      <alignment horizontal="center"/>
      <protection hidden="1"/>
    </xf>
    <xf numFmtId="0" fontId="2" fillId="3" borderId="53" xfId="0" applyFont="1" applyFill="1" applyBorder="1" applyAlignment="1" applyProtection="1">
      <alignment horizontal="center"/>
      <protection hidden="1"/>
    </xf>
    <xf numFmtId="0" fontId="2" fillId="4" borderId="51" xfId="0" applyFont="1" applyFill="1" applyBorder="1" applyAlignment="1" applyProtection="1">
      <alignment horizontal="center"/>
      <protection locked="0"/>
    </xf>
    <xf numFmtId="0" fontId="2" fillId="4" borderId="53" xfId="0" applyFont="1" applyFill="1" applyBorder="1" applyAlignment="1" applyProtection="1">
      <alignment horizontal="center"/>
      <protection locked="0"/>
    </xf>
    <xf numFmtId="0" fontId="2" fillId="0" borderId="46" xfId="0" applyFont="1" applyFill="1" applyBorder="1" applyAlignment="1">
      <alignment vertical="center"/>
    </xf>
    <xf numFmtId="49" fontId="2" fillId="0" borderId="45" xfId="0" applyNumberFormat="1" applyFont="1" applyFill="1" applyBorder="1" applyAlignment="1">
      <alignment horizontal="center" vertical="center"/>
    </xf>
    <xf numFmtId="49" fontId="2" fillId="3" borderId="7" xfId="0" applyNumberFormat="1" applyFont="1" applyFill="1" applyBorder="1" applyAlignment="1">
      <alignment horizontal="center" vertical="center"/>
    </xf>
    <xf numFmtId="49" fontId="2" fillId="3" borderId="12" xfId="0" applyNumberFormat="1" applyFont="1" applyFill="1" applyBorder="1" applyAlignment="1">
      <alignment horizontal="center" vertical="center"/>
    </xf>
    <xf numFmtId="49" fontId="2" fillId="3" borderId="13" xfId="0" applyNumberFormat="1" applyFont="1" applyFill="1" applyBorder="1" applyAlignment="1">
      <alignment horizontal="center" vertical="center"/>
    </xf>
    <xf numFmtId="0" fontId="2" fillId="3" borderId="44" xfId="0" applyFont="1" applyFill="1" applyBorder="1" applyAlignment="1">
      <alignment horizontal="left" vertical="center" indent="1"/>
    </xf>
    <xf numFmtId="0" fontId="2" fillId="3" borderId="68" xfId="0" applyFont="1" applyFill="1" applyBorder="1" applyAlignment="1" applyProtection="1">
      <alignment horizontal="center" vertical="center"/>
      <protection hidden="1"/>
    </xf>
    <xf numFmtId="0" fontId="2" fillId="3" borderId="70" xfId="0" applyFont="1" applyFill="1" applyBorder="1" applyAlignment="1" applyProtection="1">
      <alignment horizontal="center" vertical="center"/>
      <protection hidden="1"/>
    </xf>
    <xf numFmtId="49" fontId="2" fillId="3" borderId="67" xfId="0" applyNumberFormat="1" applyFont="1" applyFill="1" applyBorder="1" applyAlignment="1">
      <alignment horizontal="center" vertical="center"/>
    </xf>
    <xf numFmtId="49" fontId="2" fillId="3" borderId="49" xfId="0" applyNumberFormat="1" applyFont="1" applyFill="1" applyBorder="1" applyAlignment="1">
      <alignment horizontal="center" vertical="center"/>
    </xf>
    <xf numFmtId="49" fontId="2" fillId="3" borderId="50" xfId="0" applyNumberFormat="1" applyFont="1" applyFill="1" applyBorder="1" applyAlignment="1">
      <alignment horizontal="center" vertical="center"/>
    </xf>
    <xf numFmtId="0" fontId="2" fillId="2" borderId="51" xfId="0" applyFont="1" applyFill="1" applyBorder="1" applyAlignment="1" applyProtection="1">
      <alignment horizontal="center"/>
      <protection hidden="1"/>
    </xf>
    <xf numFmtId="0" fontId="2" fillId="2" borderId="53" xfId="0" applyFont="1" applyFill="1" applyBorder="1" applyAlignment="1" applyProtection="1">
      <alignment horizontal="center"/>
      <protection hidden="1"/>
    </xf>
    <xf numFmtId="49" fontId="2" fillId="2" borderId="54" xfId="0" applyNumberFormat="1" applyFont="1" applyFill="1" applyBorder="1" applyAlignment="1">
      <alignment horizontal="center"/>
    </xf>
    <xf numFmtId="49" fontId="2" fillId="2" borderId="52" xfId="0" applyNumberFormat="1" applyFont="1" applyFill="1" applyBorder="1" applyAlignment="1">
      <alignment horizontal="center"/>
    </xf>
    <xf numFmtId="49" fontId="2" fillId="2" borderId="53" xfId="0" applyNumberFormat="1" applyFont="1" applyFill="1" applyBorder="1" applyAlignment="1">
      <alignment horizontal="center"/>
    </xf>
    <xf numFmtId="0" fontId="2" fillId="2" borderId="52" xfId="0" applyFont="1" applyFill="1" applyBorder="1" applyAlignment="1">
      <alignment horizontal="left" indent="1"/>
    </xf>
    <xf numFmtId="49" fontId="2" fillId="2" borderId="55" xfId="0" applyNumberFormat="1" applyFont="1" applyFill="1" applyBorder="1" applyAlignment="1">
      <alignment horizontal="center"/>
    </xf>
    <xf numFmtId="0" fontId="2" fillId="4" borderId="53" xfId="0" applyFont="1" applyFill="1" applyBorder="1" applyAlignment="1" applyProtection="1">
      <alignment horizontal="left"/>
      <protection locked="0"/>
    </xf>
    <xf numFmtId="0" fontId="2" fillId="4" borderId="51" xfId="0" applyFont="1" applyFill="1" applyBorder="1" applyAlignment="1" applyProtection="1">
      <alignment horizontal="right"/>
      <protection locked="0"/>
    </xf>
    <xf numFmtId="49" fontId="2" fillId="0" borderId="54" xfId="0" applyNumberFormat="1" applyFont="1" applyBorder="1" applyAlignment="1">
      <alignment horizontal="center"/>
    </xf>
    <xf numFmtId="49" fontId="2" fillId="0" borderId="52" xfId="0" applyNumberFormat="1" applyFont="1" applyBorder="1" applyAlignment="1">
      <alignment horizontal="center"/>
    </xf>
    <xf numFmtId="49" fontId="2" fillId="0" borderId="53" xfId="0" applyNumberFormat="1" applyFont="1" applyBorder="1" applyAlignment="1">
      <alignment horizontal="center"/>
    </xf>
    <xf numFmtId="0" fontId="2" fillId="0" borderId="52" xfId="0" applyFont="1" applyBorder="1" applyAlignment="1"/>
    <xf numFmtId="49" fontId="2" fillId="0" borderId="55" xfId="0" applyNumberFormat="1" applyFont="1" applyBorder="1" applyAlignment="1">
      <alignment horizontal="center"/>
    </xf>
    <xf numFmtId="0" fontId="2" fillId="0" borderId="59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49" fontId="2" fillId="0" borderId="48" xfId="0" applyNumberFormat="1" applyFont="1" applyBorder="1" applyAlignment="1">
      <alignment horizontal="center"/>
    </xf>
    <xf numFmtId="49" fontId="2" fillId="0" borderId="49" xfId="0" applyNumberFormat="1" applyFont="1" applyBorder="1" applyAlignment="1">
      <alignment horizontal="center"/>
    </xf>
    <xf numFmtId="49" fontId="2" fillId="0" borderId="50" xfId="0" applyNumberFormat="1" applyFont="1" applyBorder="1" applyAlignment="1">
      <alignment horizontal="center"/>
    </xf>
    <xf numFmtId="49" fontId="2" fillId="0" borderId="51" xfId="0" applyNumberFormat="1" applyFont="1" applyBorder="1" applyAlignment="1">
      <alignment horizontal="center"/>
    </xf>
    <xf numFmtId="49" fontId="2" fillId="0" borderId="62" xfId="0" applyNumberFormat="1" applyFont="1" applyBorder="1" applyAlignment="1">
      <alignment horizontal="center" vertical="center"/>
    </xf>
    <xf numFmtId="49" fontId="2" fillId="0" borderId="46" xfId="0" applyNumberFormat="1" applyFont="1" applyBorder="1" applyAlignment="1">
      <alignment horizontal="center" vertical="center"/>
    </xf>
    <xf numFmtId="49" fontId="2" fillId="0" borderId="63" xfId="0" applyNumberFormat="1" applyFont="1" applyBorder="1" applyAlignment="1">
      <alignment horizontal="center" vertical="center"/>
    </xf>
    <xf numFmtId="0" fontId="2" fillId="4" borderId="67" xfId="0" applyFont="1" applyFill="1" applyBorder="1" applyAlignment="1" applyProtection="1">
      <alignment horizontal="center"/>
      <protection locked="0"/>
    </xf>
    <xf numFmtId="0" fontId="2" fillId="4" borderId="49" xfId="0" applyFont="1" applyFill="1" applyBorder="1" applyAlignment="1" applyProtection="1">
      <alignment horizontal="center"/>
      <protection locked="0"/>
    </xf>
    <xf numFmtId="0" fontId="2" fillId="4" borderId="50" xfId="0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4" borderId="48" xfId="0" applyFont="1" applyFill="1" applyBorder="1" applyAlignment="1" applyProtection="1">
      <alignment horizontal="center"/>
      <protection locked="0"/>
    </xf>
    <xf numFmtId="0" fontId="2" fillId="4" borderId="66" xfId="0" applyFont="1" applyFill="1" applyBorder="1" applyAlignment="1" applyProtection="1">
      <alignment horizontal="center"/>
      <protection locked="0"/>
    </xf>
    <xf numFmtId="0" fontId="2" fillId="2" borderId="52" xfId="0" applyFont="1" applyFill="1" applyBorder="1" applyAlignment="1"/>
    <xf numFmtId="0" fontId="12" fillId="0" borderId="0" xfId="0" applyFont="1" applyAlignment="1" applyProtection="1">
      <alignment horizontal="left" vertical="justify" wrapText="1"/>
      <protection hidden="1"/>
    </xf>
    <xf numFmtId="0" fontId="12" fillId="0" borderId="54" xfId="0" applyFont="1" applyBorder="1" applyAlignment="1" applyProtection="1">
      <alignment horizontal="center" vertical="justify"/>
      <protection hidden="1"/>
    </xf>
    <xf numFmtId="0" fontId="12" fillId="0" borderId="52" xfId="0" applyFont="1" applyBorder="1" applyAlignment="1" applyProtection="1">
      <alignment horizontal="center" vertical="justify"/>
      <protection hidden="1"/>
    </xf>
    <xf numFmtId="0" fontId="12" fillId="0" borderId="53" xfId="0" applyFont="1" applyBorder="1" applyAlignment="1" applyProtection="1">
      <alignment horizontal="center" vertical="justify"/>
      <protection hidden="1"/>
    </xf>
    <xf numFmtId="0" fontId="12" fillId="0" borderId="74" xfId="0" applyFont="1" applyBorder="1" applyAlignment="1" applyProtection="1">
      <alignment horizontal="center" vertical="justify"/>
      <protection hidden="1"/>
    </xf>
    <xf numFmtId="0" fontId="12" fillId="0" borderId="75" xfId="0" applyFont="1" applyBorder="1" applyAlignment="1" applyProtection="1">
      <alignment horizontal="center" vertical="justify"/>
      <protection hidden="1"/>
    </xf>
    <xf numFmtId="0" fontId="12" fillId="0" borderId="59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65" xfId="0" applyFont="1" applyBorder="1" applyAlignment="1">
      <alignment horizontal="center" vertical="center"/>
    </xf>
    <xf numFmtId="0" fontId="12" fillId="0" borderId="61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12" fillId="0" borderId="59" xfId="0" applyFont="1" applyBorder="1" applyAlignment="1" applyProtection="1">
      <alignment horizontal="center" vertical="center"/>
      <protection hidden="1"/>
    </xf>
    <xf numFmtId="0" fontId="12" fillId="0" borderId="56" xfId="0" applyFont="1" applyBorder="1" applyAlignment="1" applyProtection="1">
      <alignment horizontal="center" vertical="center"/>
      <protection hidden="1"/>
    </xf>
    <xf numFmtId="0" fontId="12" fillId="0" borderId="58" xfId="0" applyFont="1" applyBorder="1" applyAlignment="1" applyProtection="1">
      <alignment horizontal="center" vertical="center"/>
      <protection hidden="1"/>
    </xf>
    <xf numFmtId="0" fontId="12" fillId="0" borderId="61" xfId="0" applyFont="1" applyBorder="1" applyAlignment="1" applyProtection="1">
      <alignment horizontal="center" vertical="center"/>
      <protection hidden="1"/>
    </xf>
    <xf numFmtId="0" fontId="12" fillId="0" borderId="44" xfId="0" applyFont="1" applyBorder="1" applyAlignment="1" applyProtection="1">
      <alignment horizontal="center" vertical="center"/>
      <protection hidden="1"/>
    </xf>
    <xf numFmtId="0" fontId="12" fillId="0" borderId="60" xfId="0" applyFont="1" applyBorder="1" applyAlignment="1" applyProtection="1">
      <alignment horizontal="center" vertical="center"/>
      <protection hidden="1"/>
    </xf>
    <xf numFmtId="0" fontId="12" fillId="2" borderId="54" xfId="0" applyFont="1" applyFill="1" applyBorder="1" applyAlignment="1" applyProtection="1">
      <alignment horizontal="center"/>
      <protection hidden="1"/>
    </xf>
    <xf numFmtId="0" fontId="12" fillId="2" borderId="53" xfId="0" applyFont="1" applyFill="1" applyBorder="1" applyAlignment="1" applyProtection="1">
      <alignment horizontal="center"/>
      <protection hidden="1"/>
    </xf>
    <xf numFmtId="0" fontId="12" fillId="0" borderId="54" xfId="0" applyFont="1" applyBorder="1" applyAlignment="1" applyProtection="1">
      <alignment horizontal="center"/>
      <protection hidden="1"/>
    </xf>
    <xf numFmtId="0" fontId="12" fillId="0" borderId="53" xfId="0" applyFont="1" applyBorder="1" applyAlignment="1" applyProtection="1">
      <alignment horizontal="center"/>
      <protection hidden="1"/>
    </xf>
    <xf numFmtId="0" fontId="12" fillId="0" borderId="61" xfId="0" applyFont="1" applyBorder="1" applyAlignment="1" applyProtection="1">
      <alignment horizontal="center"/>
      <protection hidden="1"/>
    </xf>
    <xf numFmtId="0" fontId="12" fillId="0" borderId="60" xfId="0" applyFont="1" applyBorder="1" applyAlignment="1" applyProtection="1">
      <alignment horizontal="center"/>
      <protection hidden="1"/>
    </xf>
    <xf numFmtId="0" fontId="12" fillId="0" borderId="54" xfId="0" applyFont="1" applyBorder="1" applyAlignment="1" applyProtection="1">
      <alignment horizontal="center" vertical="center"/>
      <protection hidden="1"/>
    </xf>
    <xf numFmtId="0" fontId="12" fillId="0" borderId="52" xfId="0" applyFont="1" applyBorder="1" applyAlignment="1" applyProtection="1">
      <alignment horizontal="center" vertical="center"/>
      <protection hidden="1"/>
    </xf>
    <xf numFmtId="0" fontId="12" fillId="0" borderId="53" xfId="0" applyFont="1" applyBorder="1" applyAlignment="1" applyProtection="1">
      <alignment horizontal="center" vertical="center"/>
      <protection hidden="1"/>
    </xf>
    <xf numFmtId="0" fontId="12" fillId="2" borderId="61" xfId="0" applyFont="1" applyFill="1" applyBorder="1" applyAlignment="1" applyProtection="1">
      <alignment horizontal="center"/>
      <protection hidden="1"/>
    </xf>
    <xf numFmtId="0" fontId="12" fillId="2" borderId="60" xfId="0" applyFont="1" applyFill="1" applyBorder="1" applyAlignment="1" applyProtection="1">
      <alignment horizontal="center"/>
      <protection hidden="1"/>
    </xf>
    <xf numFmtId="0" fontId="12" fillId="0" borderId="0" xfId="0" applyFont="1" applyAlignment="1" applyProtection="1">
      <alignment horizontal="left" vertical="distributed" wrapText="1"/>
      <protection hidden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2" fillId="0" borderId="73" xfId="0" applyFont="1" applyBorder="1" applyAlignment="1">
      <alignment horizontal="left"/>
    </xf>
    <xf numFmtId="0" fontId="12" fillId="0" borderId="61" xfId="0" applyFont="1" applyBorder="1" applyAlignment="1">
      <alignment horizontal="left"/>
    </xf>
    <xf numFmtId="0" fontId="12" fillId="0" borderId="44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16" fillId="0" borderId="73" xfId="0" applyFont="1" applyBorder="1" applyAlignment="1">
      <alignment horizontal="left"/>
    </xf>
    <xf numFmtId="0" fontId="0" fillId="0" borderId="73" xfId="0" applyBorder="1" applyAlignment="1">
      <alignment horizontal="left"/>
    </xf>
    <xf numFmtId="0" fontId="17" fillId="0" borderId="59" xfId="0" applyFont="1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74" xfId="0" applyBorder="1" applyAlignment="1" applyProtection="1">
      <alignment horizontal="center"/>
      <protection hidden="1"/>
    </xf>
    <xf numFmtId="0" fontId="0" fillId="0" borderId="75" xfId="0" applyBorder="1" applyAlignment="1" applyProtection="1">
      <alignment horizontal="center"/>
      <protection hidden="1"/>
    </xf>
    <xf numFmtId="0" fontId="12" fillId="0" borderId="52" xfId="0" applyFont="1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12" fillId="0" borderId="73" xfId="0" applyFont="1" applyBorder="1" applyAlignment="1">
      <alignment horizontal="center"/>
    </xf>
    <xf numFmtId="0" fontId="12" fillId="0" borderId="61" xfId="0" applyFont="1" applyBorder="1" applyAlignment="1">
      <alignment horizontal="center"/>
    </xf>
    <xf numFmtId="0" fontId="12" fillId="0" borderId="44" xfId="0" applyFont="1" applyBorder="1" applyAlignment="1">
      <alignment horizontal="center"/>
    </xf>
    <xf numFmtId="0" fontId="12" fillId="0" borderId="60" xfId="0" applyFont="1" applyBorder="1" applyAlignment="1">
      <alignment horizontal="center"/>
    </xf>
    <xf numFmtId="0" fontId="17" fillId="0" borderId="56" xfId="0" applyFont="1" applyBorder="1" applyAlignment="1">
      <alignment horizontal="center"/>
    </xf>
    <xf numFmtId="0" fontId="17" fillId="0" borderId="58" xfId="0" applyFont="1" applyBorder="1" applyAlignment="1">
      <alignment horizontal="center"/>
    </xf>
    <xf numFmtId="0" fontId="17" fillId="0" borderId="61" xfId="0" applyFont="1" applyBorder="1" applyAlignment="1">
      <alignment horizontal="center"/>
    </xf>
    <xf numFmtId="0" fontId="17" fillId="0" borderId="44" xfId="0" applyFont="1" applyBorder="1" applyAlignment="1">
      <alignment horizontal="center"/>
    </xf>
    <xf numFmtId="0" fontId="17" fillId="0" borderId="6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2" fillId="0" borderId="59" xfId="0" applyFont="1" applyBorder="1" applyAlignment="1">
      <alignment horizontal="center"/>
    </xf>
    <xf numFmtId="0" fontId="12" fillId="0" borderId="56" xfId="0" applyFont="1" applyBorder="1" applyAlignment="1">
      <alignment horizontal="center"/>
    </xf>
    <xf numFmtId="0" fontId="12" fillId="0" borderId="58" xfId="0" applyFont="1" applyBorder="1" applyAlignment="1">
      <alignment horizontal="center"/>
    </xf>
    <xf numFmtId="0" fontId="12" fillId="0" borderId="6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65" xfId="0" applyFont="1" applyBorder="1" applyAlignment="1">
      <alignment horizontal="center"/>
    </xf>
    <xf numFmtId="0" fontId="0" fillId="0" borderId="74" xfId="0" applyBorder="1" applyAlignment="1" applyProtection="1">
      <alignment horizontal="center" vertical="center"/>
      <protection hidden="1"/>
    </xf>
    <xf numFmtId="0" fontId="0" fillId="0" borderId="61" xfId="0" applyBorder="1" applyAlignment="1" applyProtection="1">
      <alignment horizontal="center" vertical="center"/>
      <protection hidden="1"/>
    </xf>
    <xf numFmtId="0" fontId="12" fillId="0" borderId="59" xfId="0" applyFont="1" applyBorder="1" applyAlignment="1" applyProtection="1">
      <alignment horizontal="center"/>
      <protection hidden="1"/>
    </xf>
    <xf numFmtId="0" fontId="12" fillId="0" borderId="56" xfId="0" applyFont="1" applyBorder="1" applyAlignment="1" applyProtection="1">
      <alignment horizontal="center"/>
      <protection hidden="1"/>
    </xf>
    <xf numFmtId="0" fontId="12" fillId="0" borderId="58" xfId="0" applyFont="1" applyBorder="1" applyAlignment="1" applyProtection="1">
      <alignment horizont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19" fillId="0" borderId="0" xfId="1" applyFont="1" applyAlignment="1" applyProtection="1">
      <alignment horizontal="center"/>
      <protection hidden="1"/>
    </xf>
    <xf numFmtId="0" fontId="29" fillId="0" borderId="0" xfId="0" applyFont="1" applyAlignment="1" applyProtection="1">
      <alignment horizontal="center"/>
      <protection hidden="1"/>
    </xf>
    <xf numFmtId="0" fontId="19" fillId="0" borderId="0" xfId="1" applyAlignment="1" applyProtection="1">
      <alignment horizontal="center"/>
      <protection hidden="1"/>
    </xf>
    <xf numFmtId="0" fontId="33" fillId="0" borderId="0" xfId="0" applyFont="1" applyAlignment="1" applyProtection="1">
      <protection hidden="1"/>
    </xf>
    <xf numFmtId="0" fontId="27" fillId="0" borderId="0" xfId="0" applyFont="1" applyAlignment="1" applyProtection="1">
      <alignment horizontal="center"/>
      <protection hidden="1"/>
    </xf>
    <xf numFmtId="0" fontId="27" fillId="0" borderId="0" xfId="0" applyFont="1" applyAlignment="1" applyProtection="1">
      <protection hidden="1"/>
    </xf>
    <xf numFmtId="0" fontId="28" fillId="0" borderId="0" xfId="0" applyFont="1" applyFill="1" applyAlignment="1" applyProtection="1">
      <alignment horizontal="center"/>
      <protection hidden="1"/>
    </xf>
    <xf numFmtId="0" fontId="14" fillId="0" borderId="0" xfId="0" applyFont="1" applyAlignment="1" applyProtection="1">
      <alignment horizontal="right"/>
      <protection hidden="1"/>
    </xf>
    <xf numFmtId="0" fontId="30" fillId="0" borderId="0" xfId="0" applyFont="1" applyAlignment="1" applyProtection="1">
      <protection hidden="1"/>
    </xf>
    <xf numFmtId="0" fontId="25" fillId="0" borderId="0" xfId="0" applyFont="1" applyAlignment="1" applyProtection="1">
      <protection hidden="1"/>
    </xf>
    <xf numFmtId="0" fontId="0" fillId="0" borderId="0" xfId="0" applyFont="1" applyAlignment="1" applyProtection="1">
      <protection hidden="1"/>
    </xf>
    <xf numFmtId="0" fontId="26" fillId="0" borderId="0" xfId="0" applyFont="1" applyAlignment="1" applyProtection="1">
      <alignment horizontal="center"/>
      <protection hidden="1"/>
    </xf>
    <xf numFmtId="0" fontId="31" fillId="0" borderId="0" xfId="0" applyFont="1" applyAlignment="1" applyProtection="1">
      <alignment horizontal="center"/>
      <protection hidden="1"/>
    </xf>
    <xf numFmtId="0" fontId="27" fillId="0" borderId="44" xfId="0" applyFont="1" applyBorder="1" applyAlignment="1" applyProtection="1">
      <alignment horizontal="center"/>
      <protection locked="0" hidden="1"/>
    </xf>
    <xf numFmtId="0" fontId="27" fillId="0" borderId="44" xfId="0" applyFont="1" applyBorder="1" applyAlignment="1" applyProtection="1">
      <alignment horizontal="right"/>
      <protection locked="0" hidden="1"/>
    </xf>
    <xf numFmtId="0" fontId="27" fillId="0" borderId="0" xfId="0" applyFont="1" applyAlignment="1" applyProtection="1">
      <protection locked="0" hidden="1"/>
    </xf>
    <xf numFmtId="49" fontId="2" fillId="4" borderId="12" xfId="0" applyNumberFormat="1" applyFont="1" applyFill="1" applyBorder="1" applyAlignment="1" applyProtection="1">
      <alignment horizontal="center"/>
      <protection locked="0" hidden="1"/>
    </xf>
    <xf numFmtId="49" fontId="22" fillId="4" borderId="52" xfId="0" applyNumberFormat="1" applyFont="1" applyFill="1" applyBorder="1" applyAlignment="1" applyProtection="1">
      <alignment horizontal="left"/>
      <protection locked="0" hidden="1"/>
    </xf>
    <xf numFmtId="0" fontId="2" fillId="4" borderId="2" xfId="0" applyFont="1" applyFill="1" applyBorder="1" applyAlignment="1" applyProtection="1">
      <alignment horizontal="center"/>
      <protection locked="0" hidden="1"/>
    </xf>
    <xf numFmtId="0" fontId="2" fillId="4" borderId="1" xfId="0" applyFont="1" applyFill="1" applyBorder="1" applyAlignment="1" applyProtection="1">
      <alignment horizontal="center"/>
      <protection locked="0" hidden="1"/>
    </xf>
    <xf numFmtId="0" fontId="2" fillId="4" borderId="3" xfId="0" applyFont="1" applyFill="1" applyBorder="1" applyAlignment="1" applyProtection="1">
      <alignment horizontal="center"/>
      <protection locked="0" hidden="1"/>
    </xf>
    <xf numFmtId="49" fontId="22" fillId="4" borderId="9" xfId="0" applyNumberFormat="1" applyFont="1" applyFill="1" applyBorder="1" applyAlignment="1" applyProtection="1">
      <alignment horizontal="left"/>
      <protection locked="0" hidden="1"/>
    </xf>
    <xf numFmtId="49" fontId="22" fillId="4" borderId="12" xfId="0" applyNumberFormat="1" applyFont="1" applyFill="1" applyBorder="1" applyAlignment="1" applyProtection="1">
      <alignment horizontal="left"/>
      <protection locked="0" hidden="1"/>
    </xf>
    <xf numFmtId="0" fontId="2" fillId="4" borderId="1" xfId="0" applyFont="1" applyFill="1" applyBorder="1" applyAlignment="1" applyProtection="1">
      <protection locked="0" hidden="1"/>
    </xf>
    <xf numFmtId="0" fontId="2" fillId="4" borderId="56" xfId="0" applyFont="1" applyFill="1" applyBorder="1" applyAlignment="1" applyProtection="1">
      <protection locked="0" hidden="1"/>
    </xf>
    <xf numFmtId="0" fontId="2" fillId="4" borderId="58" xfId="0" applyFont="1" applyFill="1" applyBorder="1" applyAlignment="1" applyProtection="1">
      <protection locked="0" hidden="1"/>
    </xf>
    <xf numFmtId="49" fontId="2" fillId="0" borderId="19" xfId="0" applyNumberFormat="1" applyFont="1" applyFill="1" applyBorder="1" applyAlignment="1" applyProtection="1">
      <alignment horizontal="center"/>
      <protection locked="0"/>
    </xf>
    <xf numFmtId="49" fontId="2" fillId="0" borderId="12" xfId="0" applyNumberFormat="1" applyFont="1" applyFill="1" applyBorder="1" applyAlignment="1" applyProtection="1">
      <alignment horizontal="center"/>
      <protection locked="0"/>
    </xf>
    <xf numFmtId="49" fontId="2" fillId="0" borderId="13" xfId="0" applyNumberFormat="1" applyFont="1" applyFill="1" applyBorder="1" applyAlignment="1" applyProtection="1">
      <alignment horizontal="center"/>
      <protection locked="0"/>
    </xf>
    <xf numFmtId="49" fontId="2" fillId="0" borderId="7" xfId="0" applyNumberFormat="1" applyFont="1" applyFill="1" applyBorder="1" applyAlignment="1" applyProtection="1">
      <alignment horizontal="center"/>
      <protection locked="0"/>
    </xf>
    <xf numFmtId="49" fontId="2" fillId="0" borderId="20" xfId="0" applyNumberFormat="1" applyFont="1" applyFill="1" applyBorder="1" applyAlignment="1" applyProtection="1">
      <alignment horizontal="center"/>
      <protection locked="0"/>
    </xf>
    <xf numFmtId="49" fontId="10" fillId="4" borderId="44" xfId="0" applyNumberFormat="1" applyFont="1" applyFill="1" applyBorder="1" applyAlignment="1" applyProtection="1">
      <alignment horizontal="center"/>
      <protection locked="0"/>
    </xf>
    <xf numFmtId="49" fontId="10" fillId="4" borderId="44" xfId="0" applyNumberFormat="1" applyFont="1" applyFill="1" applyBorder="1" applyAlignment="1" applyProtection="1">
      <alignment horizontal="left"/>
      <protection locked="0"/>
    </xf>
    <xf numFmtId="49" fontId="2" fillId="4" borderId="51" xfId="0" applyNumberFormat="1" applyFont="1" applyFill="1" applyBorder="1" applyAlignment="1" applyProtection="1">
      <alignment horizontal="center"/>
      <protection locked="0"/>
    </xf>
    <xf numFmtId="49" fontId="2" fillId="4" borderId="55" xfId="0" applyNumberFormat="1" applyFont="1" applyFill="1" applyBorder="1" applyAlignment="1" applyProtection="1">
      <alignment horizontal="center"/>
      <protection locked="0"/>
    </xf>
    <xf numFmtId="0" fontId="2" fillId="4" borderId="44" xfId="0" applyFont="1" applyFill="1" applyBorder="1" applyAlignment="1" applyProtection="1">
      <alignment horizontal="left"/>
      <protection locked="0"/>
    </xf>
    <xf numFmtId="0" fontId="2" fillId="0" borderId="59" xfId="0" applyFont="1" applyBorder="1" applyAlignment="1" applyProtection="1">
      <alignment horizontal="right"/>
    </xf>
    <xf numFmtId="0" fontId="2" fillId="0" borderId="56" xfId="0" applyFont="1" applyBorder="1" applyAlignment="1" applyProtection="1">
      <alignment horizontal="right"/>
    </xf>
    <xf numFmtId="49" fontId="2" fillId="0" borderId="56" xfId="0" applyNumberFormat="1" applyFont="1" applyBorder="1" applyAlignment="1" applyProtection="1">
      <alignment horizontal="center"/>
    </xf>
    <xf numFmtId="49" fontId="2" fillId="0" borderId="58" xfId="0" applyNumberFormat="1" applyFont="1" applyBorder="1" applyAlignment="1" applyProtection="1">
      <alignment horizontal="center"/>
    </xf>
    <xf numFmtId="0" fontId="2" fillId="0" borderId="64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/>
    <xf numFmtId="0" fontId="2" fillId="0" borderId="65" xfId="0" applyFont="1" applyBorder="1" applyAlignment="1" applyProtection="1"/>
    <xf numFmtId="0" fontId="2" fillId="0" borderId="64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65" xfId="0" applyFont="1" applyBorder="1" applyAlignment="1" applyProtection="1">
      <alignment horizontal="center"/>
    </xf>
    <xf numFmtId="0" fontId="2" fillId="0" borderId="71" xfId="0" applyFont="1" applyBorder="1" applyAlignment="1" applyProtection="1">
      <alignment horizontal="center"/>
    </xf>
    <xf numFmtId="0" fontId="2" fillId="0" borderId="69" xfId="0" applyFont="1" applyBorder="1" applyAlignment="1" applyProtection="1">
      <alignment horizontal="center"/>
    </xf>
    <xf numFmtId="0" fontId="2" fillId="0" borderId="70" xfId="0" applyFont="1" applyBorder="1" applyAlignment="1" applyProtection="1">
      <alignment horizontal="center"/>
    </xf>
    <xf numFmtId="49" fontId="3" fillId="4" borderId="9" xfId="0" applyNumberFormat="1" applyFont="1" applyFill="1" applyBorder="1" applyAlignment="1" applyProtection="1">
      <alignment horizontal="center"/>
      <protection locked="0"/>
    </xf>
    <xf numFmtId="49" fontId="3" fillId="4" borderId="9" xfId="0" applyNumberFormat="1" applyFont="1" applyFill="1" applyBorder="1" applyAlignment="1" applyProtection="1">
      <alignment horizontal="left"/>
      <protection locked="0"/>
    </xf>
    <xf numFmtId="49" fontId="2" fillId="4" borderId="19" xfId="0" applyNumberFormat="1" applyFont="1" applyFill="1" applyBorder="1" applyAlignment="1" applyProtection="1">
      <alignment horizontal="center"/>
      <protection locked="0"/>
    </xf>
    <xf numFmtId="49" fontId="2" fillId="4" borderId="20" xfId="0" applyNumberFormat="1" applyFont="1" applyFill="1" applyBorder="1" applyAlignment="1" applyProtection="1">
      <alignment horizontal="center"/>
      <protection locked="0"/>
    </xf>
    <xf numFmtId="0" fontId="2" fillId="4" borderId="9" xfId="0" applyFont="1" applyFill="1" applyBorder="1" applyAlignment="1" applyProtection="1">
      <alignment horizontal="left"/>
      <protection locked="0"/>
    </xf>
  </cellXfs>
  <cellStyles count="2">
    <cellStyle name="Гиперссылка" xfId="1" builtinId="8"/>
    <cellStyle name="Обычный" xfId="0" builtinId="0"/>
  </cellStyles>
  <dxfs count="40"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&#1040;&#1085;&#1072;&#1083;&#1080;&#1079; &#1087;&#1086;&#1082;&#1072;&#1079;&#1072;&#1090;&#1077;&#1083;&#1077;&#1081; &#1086;&#1090;&#1095;&#1077;&#1090;&#1085;&#1086;&#1089;&#1090;&#1080;'!A1"/><Relationship Id="rId7" Type="http://schemas.openxmlformats.org/officeDocument/2006/relationships/hyperlink" Target="https://pribylplus.ru/" TargetMode="External"/><Relationship Id="rId2" Type="http://schemas.openxmlformats.org/officeDocument/2006/relationships/hyperlink" Target="#'&#1054;&#1090;&#1095;&#1077;&#1090; &#1086; &#1087;&#1088;&#1080;&#1073;&#1099;&#1083;&#1103;&#1093; &#1080; &#1091;&#1073;&#1099;&#1090;&#1082;&#1072;&#1093;'!A1"/><Relationship Id="rId1" Type="http://schemas.openxmlformats.org/officeDocument/2006/relationships/hyperlink" Target="#'&#1041;&#1091;&#1093;&#1075;&#1072;&#1083;&#1090;&#1077;&#1088;&#1089;&#1082;&#1080;&#1081; &#1073;&#1072;&#1083;&#1072;&#1085;&#1089;'!A1"/><Relationship Id="rId6" Type="http://schemas.openxmlformats.org/officeDocument/2006/relationships/hyperlink" Target="#&#1056;&#1080;&#1089;&#1082;&#1080;!A1"/><Relationship Id="rId5" Type="http://schemas.openxmlformats.org/officeDocument/2006/relationships/hyperlink" Target="#&#1056;&#1077;&#1085;&#1090;&#1072;&#1073;&#1077;&#1083;&#1100;&#1085;&#1086;&#1089;&#1090;&#1100;!A1"/><Relationship Id="rId4" Type="http://schemas.openxmlformats.org/officeDocument/2006/relationships/hyperlink" Target="#&#1050;&#1086;&#1101;&#1092;&#1092;&#1080;&#1094;&#1080;&#1077;&#1085;&#1090;&#1099;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23</xdr:row>
      <xdr:rowOff>9526</xdr:rowOff>
    </xdr:from>
    <xdr:to>
      <xdr:col>3</xdr:col>
      <xdr:colOff>314325</xdr:colOff>
      <xdr:row>24</xdr:row>
      <xdr:rowOff>114301</xdr:rowOff>
    </xdr:to>
    <xdr:sp macro="[0]!Прямоугольник1_Щелчок" textlink="">
      <xdr:nvSpPr>
        <xdr:cNvPr id="2" name="Прямоугольни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BC0CEA7-37CA-49AF-AC48-718B3CE9008A}"/>
            </a:ext>
          </a:extLst>
        </xdr:cNvPr>
        <xdr:cNvSpPr/>
      </xdr:nvSpPr>
      <xdr:spPr>
        <a:xfrm>
          <a:off x="219075" y="4229101"/>
          <a:ext cx="1533525" cy="266700"/>
        </a:xfrm>
        <a:prstGeom prst="rect">
          <a:avLst/>
        </a:prstGeom>
        <a:gradFill flip="none" rotWithShape="1">
          <a:gsLst>
            <a:gs pos="0">
              <a:schemeClr val="accent6">
                <a:lumMod val="20000"/>
                <a:lumOff val="80000"/>
              </a:schemeClr>
            </a:gs>
            <a:gs pos="48000">
              <a:schemeClr val="accent6">
                <a:lumMod val="97000"/>
                <a:lumOff val="3000"/>
              </a:schemeClr>
            </a:gs>
            <a:gs pos="100000">
              <a:schemeClr val="accent6">
                <a:lumMod val="60000"/>
                <a:lumOff val="40000"/>
              </a:schemeClr>
            </a:gs>
          </a:gsLst>
          <a:lin ang="16200000" scaled="1"/>
          <a:tileRect/>
        </a:gradFill>
        <a:ln>
          <a:noFill/>
        </a:ln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1100">
              <a:solidFill>
                <a:sysClr val="windowText" lastClr="000000"/>
              </a:solidFill>
            </a:rPr>
            <a:t>Бухгалтерский</a:t>
          </a:r>
          <a:r>
            <a:rPr lang="ru-RU" sz="1100" baseline="0"/>
            <a:t> </a:t>
          </a:r>
          <a:r>
            <a:rPr lang="ru-RU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баланс</a:t>
          </a:r>
        </a:p>
      </xdr:txBody>
    </xdr:sp>
    <xdr:clientData/>
  </xdr:twoCellAnchor>
  <xdr:twoCellAnchor>
    <xdr:from>
      <xdr:col>1</xdr:col>
      <xdr:colOff>0</xdr:colOff>
      <xdr:row>26</xdr:row>
      <xdr:rowOff>1</xdr:rowOff>
    </xdr:from>
    <xdr:to>
      <xdr:col>3</xdr:col>
      <xdr:colOff>695325</xdr:colOff>
      <xdr:row>27</xdr:row>
      <xdr:rowOff>104776</xdr:rowOff>
    </xdr:to>
    <xdr:sp macro="[0]!Прямоугольник1_Щелчок" textlink="">
      <xdr:nvSpPr>
        <xdr:cNvPr id="3" name="Прямоугольник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BA9B425-E969-49A1-902C-B595CDE26303}"/>
            </a:ext>
          </a:extLst>
        </xdr:cNvPr>
        <xdr:cNvSpPr/>
      </xdr:nvSpPr>
      <xdr:spPr>
        <a:xfrm>
          <a:off x="219075" y="4667251"/>
          <a:ext cx="1914525" cy="266700"/>
        </a:xfrm>
        <a:prstGeom prst="rect">
          <a:avLst/>
        </a:prstGeom>
        <a:gradFill flip="none" rotWithShape="1">
          <a:gsLst>
            <a:gs pos="0">
              <a:schemeClr val="accent6">
                <a:lumMod val="20000"/>
                <a:lumOff val="80000"/>
              </a:schemeClr>
            </a:gs>
            <a:gs pos="48000">
              <a:schemeClr val="accent6">
                <a:lumMod val="97000"/>
                <a:lumOff val="3000"/>
              </a:schemeClr>
            </a:gs>
            <a:gs pos="100000">
              <a:schemeClr val="accent6">
                <a:lumMod val="60000"/>
                <a:lumOff val="40000"/>
              </a:schemeClr>
            </a:gs>
          </a:gsLst>
          <a:lin ang="16200000" scaled="1"/>
          <a:tileRect/>
        </a:gradFill>
        <a:ln>
          <a:noFill/>
        </a:ln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Отчет о прибылях и убытках</a:t>
          </a:r>
        </a:p>
      </xdr:txBody>
    </xdr:sp>
    <xdr:clientData/>
  </xdr:twoCellAnchor>
  <xdr:twoCellAnchor>
    <xdr:from>
      <xdr:col>1</xdr:col>
      <xdr:colOff>1</xdr:colOff>
      <xdr:row>31</xdr:row>
      <xdr:rowOff>9526</xdr:rowOff>
    </xdr:from>
    <xdr:to>
      <xdr:col>3</xdr:col>
      <xdr:colOff>200025</xdr:colOff>
      <xdr:row>32</xdr:row>
      <xdr:rowOff>133351</xdr:rowOff>
    </xdr:to>
    <xdr:sp macro="[0]!Прямоугольник1_Щелчок" textlink="">
      <xdr:nvSpPr>
        <xdr:cNvPr id="4" name="Прямоугольник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7E625F3-AF5F-49CD-BBC0-6F9CF7FB17A2}"/>
            </a:ext>
          </a:extLst>
        </xdr:cNvPr>
        <xdr:cNvSpPr/>
      </xdr:nvSpPr>
      <xdr:spPr>
        <a:xfrm>
          <a:off x="219076" y="5476876"/>
          <a:ext cx="1419224" cy="285750"/>
        </a:xfrm>
        <a:prstGeom prst="rect">
          <a:avLst/>
        </a:prstGeom>
        <a:gradFill flip="none" rotWithShape="1">
          <a:gsLst>
            <a:gs pos="0">
              <a:schemeClr val="accent5">
                <a:lumMod val="20000"/>
                <a:lumOff val="80000"/>
              </a:schemeClr>
            </a:gs>
            <a:gs pos="48000">
              <a:schemeClr val="accent5">
                <a:lumMod val="97000"/>
                <a:lumOff val="3000"/>
              </a:schemeClr>
            </a:gs>
            <a:gs pos="100000">
              <a:schemeClr val="accent5">
                <a:lumMod val="60000"/>
                <a:lumOff val="40000"/>
              </a:schemeClr>
            </a:gs>
          </a:gsLst>
          <a:lin ang="16200000" scaled="1"/>
          <a:tileRect/>
        </a:gradFill>
        <a:ln>
          <a:noFill/>
        </a:ln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Анализ показателей отчетности</a:t>
          </a:r>
        </a:p>
      </xdr:txBody>
    </xdr:sp>
    <xdr:clientData/>
  </xdr:twoCellAnchor>
  <xdr:twoCellAnchor>
    <xdr:from>
      <xdr:col>1</xdr:col>
      <xdr:colOff>0</xdr:colOff>
      <xdr:row>33</xdr:row>
      <xdr:rowOff>133350</xdr:rowOff>
    </xdr:from>
    <xdr:to>
      <xdr:col>2</xdr:col>
      <xdr:colOff>561975</xdr:colOff>
      <xdr:row>35</xdr:row>
      <xdr:rowOff>104775</xdr:rowOff>
    </xdr:to>
    <xdr:sp macro="[0]!Прямоугольник1_Щелчок" textlink="">
      <xdr:nvSpPr>
        <xdr:cNvPr id="5" name="Прямоугольник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94DFCFA-647A-428B-A3E2-8AF88708D276}"/>
            </a:ext>
          </a:extLst>
        </xdr:cNvPr>
        <xdr:cNvSpPr/>
      </xdr:nvSpPr>
      <xdr:spPr>
        <a:xfrm>
          <a:off x="219075" y="5924550"/>
          <a:ext cx="1171575" cy="295275"/>
        </a:xfrm>
        <a:prstGeom prst="rect">
          <a:avLst/>
        </a:prstGeom>
        <a:gradFill flip="none" rotWithShape="1">
          <a:gsLst>
            <a:gs pos="0">
              <a:schemeClr val="accent5">
                <a:lumMod val="20000"/>
                <a:lumOff val="80000"/>
              </a:schemeClr>
            </a:gs>
            <a:gs pos="48000">
              <a:schemeClr val="accent5">
                <a:lumMod val="97000"/>
                <a:lumOff val="3000"/>
              </a:schemeClr>
            </a:gs>
            <a:gs pos="100000">
              <a:schemeClr val="accent5">
                <a:lumMod val="60000"/>
                <a:lumOff val="40000"/>
              </a:schemeClr>
            </a:gs>
          </a:gsLst>
          <a:lin ang="16200000" scaled="1"/>
          <a:tileRect/>
        </a:gradFill>
        <a:ln>
          <a:noFill/>
        </a:ln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Коэффициенты ликвидности</a:t>
          </a:r>
        </a:p>
      </xdr:txBody>
    </xdr:sp>
    <xdr:clientData/>
  </xdr:twoCellAnchor>
  <xdr:twoCellAnchor>
    <xdr:from>
      <xdr:col>0</xdr:col>
      <xdr:colOff>219074</xdr:colOff>
      <xdr:row>36</xdr:row>
      <xdr:rowOff>123825</xdr:rowOff>
    </xdr:from>
    <xdr:to>
      <xdr:col>2</xdr:col>
      <xdr:colOff>581024</xdr:colOff>
      <xdr:row>38</xdr:row>
      <xdr:rowOff>76200</xdr:rowOff>
    </xdr:to>
    <xdr:sp macro="[0]!Прямоугольник1_Щелчок" textlink="">
      <xdr:nvSpPr>
        <xdr:cNvPr id="6" name="Прямоугольник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476EF89-BB14-428A-81A0-F90E9A2FF5EA}"/>
            </a:ext>
          </a:extLst>
        </xdr:cNvPr>
        <xdr:cNvSpPr/>
      </xdr:nvSpPr>
      <xdr:spPr>
        <a:xfrm>
          <a:off x="219074" y="6400800"/>
          <a:ext cx="1190625" cy="276225"/>
        </a:xfrm>
        <a:prstGeom prst="rect">
          <a:avLst/>
        </a:prstGeom>
        <a:gradFill flip="none" rotWithShape="1">
          <a:gsLst>
            <a:gs pos="0">
              <a:schemeClr val="accent5">
                <a:lumMod val="20000"/>
                <a:lumOff val="80000"/>
              </a:schemeClr>
            </a:gs>
            <a:gs pos="48000">
              <a:schemeClr val="accent5">
                <a:lumMod val="97000"/>
                <a:lumOff val="3000"/>
              </a:schemeClr>
            </a:gs>
            <a:gs pos="100000">
              <a:schemeClr val="accent5">
                <a:lumMod val="60000"/>
                <a:lumOff val="40000"/>
              </a:schemeClr>
            </a:gs>
          </a:gsLst>
          <a:lin ang="16200000" scaled="1"/>
          <a:tileRect/>
        </a:gradFill>
        <a:ln>
          <a:noFill/>
        </a:ln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Рентабельность</a:t>
          </a:r>
        </a:p>
      </xdr:txBody>
    </xdr:sp>
    <xdr:clientData/>
  </xdr:twoCellAnchor>
  <xdr:twoCellAnchor>
    <xdr:from>
      <xdr:col>1</xdr:col>
      <xdr:colOff>1</xdr:colOff>
      <xdr:row>40</xdr:row>
      <xdr:rowOff>0</xdr:rowOff>
    </xdr:from>
    <xdr:to>
      <xdr:col>2</xdr:col>
      <xdr:colOff>571501</xdr:colOff>
      <xdr:row>41</xdr:row>
      <xdr:rowOff>114300</xdr:rowOff>
    </xdr:to>
    <xdr:sp macro="[0]!Прямоугольник1_Щелчок" textlink="">
      <xdr:nvSpPr>
        <xdr:cNvPr id="7" name="Прямоугольник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F22727F1-2CAE-4212-8F29-7AFCBCEB4E2A}"/>
            </a:ext>
          </a:extLst>
        </xdr:cNvPr>
        <xdr:cNvSpPr/>
      </xdr:nvSpPr>
      <xdr:spPr>
        <a:xfrm>
          <a:off x="219076" y="6858000"/>
          <a:ext cx="1181100" cy="276225"/>
        </a:xfrm>
        <a:prstGeom prst="rect">
          <a:avLst/>
        </a:prstGeom>
        <a:gradFill flip="none" rotWithShape="1">
          <a:gsLst>
            <a:gs pos="0">
              <a:schemeClr val="accent5">
                <a:lumMod val="20000"/>
                <a:lumOff val="80000"/>
              </a:schemeClr>
            </a:gs>
            <a:gs pos="50000">
              <a:schemeClr val="accent5">
                <a:lumMod val="97000"/>
                <a:lumOff val="3000"/>
              </a:schemeClr>
            </a:gs>
            <a:gs pos="100000">
              <a:schemeClr val="accent5">
                <a:lumMod val="60000"/>
                <a:lumOff val="40000"/>
              </a:schemeClr>
            </a:gs>
          </a:gsLst>
          <a:lin ang="16200000" scaled="1"/>
          <a:tileRect/>
        </a:gradFill>
        <a:ln>
          <a:noFill/>
        </a:ln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Риски банкротства</a:t>
          </a:r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352425</xdr:colOff>
      <xdr:row>8</xdr:row>
      <xdr:rowOff>76200</xdr:rowOff>
    </xdr:to>
    <xdr:pic>
      <xdr:nvPicPr>
        <xdr:cNvPr id="11" name="Рисунок 10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67A1F9C-10F6-46D9-A562-9133980496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161925"/>
          <a:ext cx="1209675" cy="1209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nfo@pribylplus.ru%20%20%20%20%20%20%20%20%20%20%20%20&#1090;&#1077;&#1083;.%20(383)%20380-35-18" TargetMode="External"/><Relationship Id="rId1" Type="http://schemas.openxmlformats.org/officeDocument/2006/relationships/hyperlink" Target="http://www.pribylplus.ru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nalog.gov.ru/rn77/taxation/reference_work/conception_vnp/" TargetMode="External"/><Relationship Id="rId2" Type="http://schemas.openxmlformats.org/officeDocument/2006/relationships/hyperlink" Target="https://www.nalog.gov.ru/rn77/taxation/reference_work/conception_vnp/" TargetMode="External"/><Relationship Id="rId1" Type="http://schemas.openxmlformats.org/officeDocument/2006/relationships/hyperlink" Target="https://www.nalog.gov.ru/rn77/taxation/reference_work/conception_vnp/" TargetMode="External"/><Relationship Id="rId4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9F2E32-E31A-45DB-974D-463A914AE424}">
  <sheetPr codeName="Лист6"/>
  <dimension ref="A1:P58"/>
  <sheetViews>
    <sheetView showGridLines="0" showRowColHeaders="0" tabSelected="1" zoomScaleNormal="100" zoomScaleSheetLayoutView="100" workbookViewId="0">
      <selection activeCell="P30" sqref="P30"/>
    </sheetView>
  </sheetViews>
  <sheetFormatPr defaultRowHeight="12.75" x14ac:dyDescent="0.2"/>
  <cols>
    <col min="1" max="1" width="1.7109375" customWidth="1"/>
    <col min="2" max="2" width="12.85546875" customWidth="1"/>
    <col min="3" max="3" width="9.140625" customWidth="1"/>
    <col min="4" max="4" width="13.140625" customWidth="1"/>
    <col min="5" max="5" width="10.5703125" customWidth="1"/>
    <col min="6" max="6" width="11.28515625" customWidth="1"/>
    <col min="9" max="9" width="11.140625" customWidth="1"/>
    <col min="10" max="10" width="3.28515625" customWidth="1"/>
    <col min="12" max="12" width="4.5703125" customWidth="1"/>
    <col min="13" max="13" width="15.140625" customWidth="1"/>
  </cols>
  <sheetData>
    <row r="1" spans="1:16" x14ac:dyDescent="0.2">
      <c r="A1" s="83"/>
      <c r="B1" s="83"/>
      <c r="C1" s="83"/>
      <c r="D1" s="83"/>
      <c r="E1" s="83"/>
      <c r="F1" s="83"/>
      <c r="G1" s="83"/>
      <c r="H1" s="83"/>
      <c r="I1" s="83"/>
      <c r="J1" s="83"/>
    </row>
    <row r="2" spans="1:16" x14ac:dyDescent="0.2">
      <c r="A2" s="83"/>
      <c r="B2" s="83"/>
      <c r="C2" s="83"/>
      <c r="D2" s="411" t="s">
        <v>223</v>
      </c>
      <c r="E2" s="411"/>
      <c r="F2" s="411"/>
      <c r="G2" s="411"/>
      <c r="H2" s="411"/>
      <c r="I2" s="411"/>
      <c r="J2" s="83"/>
    </row>
    <row r="3" spans="1:16" x14ac:dyDescent="0.2">
      <c r="A3" s="83"/>
      <c r="B3" s="83"/>
      <c r="C3" s="83"/>
      <c r="D3" s="411"/>
      <c r="E3" s="411"/>
      <c r="F3" s="411"/>
      <c r="G3" s="411"/>
      <c r="H3" s="411"/>
      <c r="I3" s="411"/>
      <c r="J3" s="83"/>
    </row>
    <row r="4" spans="1:16" x14ac:dyDescent="0.2">
      <c r="A4" s="83"/>
      <c r="B4" s="83"/>
      <c r="C4" s="83"/>
      <c r="D4" s="412" t="s">
        <v>224</v>
      </c>
      <c r="E4" s="413"/>
      <c r="F4" s="413"/>
      <c r="G4" s="413"/>
      <c r="H4" s="413"/>
      <c r="I4" s="413"/>
      <c r="J4" s="83"/>
    </row>
    <row r="5" spans="1:16" x14ac:dyDescent="0.2">
      <c r="A5" s="83"/>
      <c r="B5" s="83"/>
      <c r="C5" s="83"/>
      <c r="D5" s="414" t="s">
        <v>228</v>
      </c>
      <c r="E5" s="413"/>
      <c r="F5" s="413"/>
      <c r="G5" s="413"/>
      <c r="H5" s="413"/>
      <c r="I5" s="413"/>
      <c r="J5" s="83"/>
    </row>
    <row r="6" spans="1:16" x14ac:dyDescent="0.2">
      <c r="A6" s="83"/>
      <c r="B6" s="83"/>
      <c r="C6" s="83"/>
      <c r="D6" s="83"/>
      <c r="E6" s="83"/>
      <c r="F6" s="83"/>
      <c r="G6" s="83"/>
      <c r="H6" s="83"/>
      <c r="I6" s="83"/>
      <c r="J6" s="83"/>
    </row>
    <row r="7" spans="1:16" x14ac:dyDescent="0.2">
      <c r="A7" s="83"/>
      <c r="B7" s="83"/>
      <c r="C7" s="83"/>
      <c r="D7" s="83"/>
      <c r="E7" s="83"/>
      <c r="F7" s="83"/>
      <c r="G7" s="83"/>
      <c r="H7" s="83"/>
      <c r="I7" s="83"/>
      <c r="J7" s="83"/>
    </row>
    <row r="8" spans="1:16" x14ac:dyDescent="0.2">
      <c r="A8" s="83"/>
      <c r="B8" s="83"/>
      <c r="C8" s="83"/>
      <c r="D8" s="83"/>
      <c r="E8" s="83"/>
      <c r="F8" s="83"/>
      <c r="G8" s="83"/>
      <c r="H8" s="83"/>
      <c r="I8" s="83"/>
      <c r="J8" s="83"/>
    </row>
    <row r="9" spans="1:16" x14ac:dyDescent="0.2">
      <c r="A9" s="83"/>
      <c r="B9" s="83"/>
      <c r="C9" s="83"/>
      <c r="D9" s="83"/>
      <c r="E9" s="83"/>
      <c r="F9" s="83"/>
      <c r="G9" s="83"/>
      <c r="H9" s="83"/>
      <c r="I9" s="83"/>
      <c r="J9" s="83"/>
    </row>
    <row r="10" spans="1:16" x14ac:dyDescent="0.2">
      <c r="A10" s="83"/>
      <c r="B10" s="83"/>
      <c r="C10" s="83"/>
      <c r="D10" s="83"/>
      <c r="E10" s="83"/>
      <c r="F10" s="83"/>
      <c r="G10" s="83"/>
      <c r="H10" s="83"/>
      <c r="I10" s="83"/>
      <c r="J10" s="83"/>
    </row>
    <row r="11" spans="1:16" x14ac:dyDescent="0.2">
      <c r="A11" s="83"/>
      <c r="B11" s="83"/>
      <c r="C11" s="83"/>
      <c r="D11" s="83"/>
      <c r="E11" s="83"/>
      <c r="F11" s="83"/>
      <c r="G11" s="83"/>
      <c r="H11" s="83"/>
      <c r="I11" s="83"/>
      <c r="J11" s="83"/>
    </row>
    <row r="12" spans="1:16" x14ac:dyDescent="0.2">
      <c r="A12" s="83"/>
      <c r="B12" s="83"/>
      <c r="C12" s="83"/>
      <c r="D12" s="83"/>
      <c r="E12" s="83"/>
      <c r="F12" s="83"/>
      <c r="G12" s="83"/>
      <c r="H12" s="83"/>
      <c r="I12" s="83"/>
      <c r="J12" s="83"/>
    </row>
    <row r="13" spans="1:16" ht="27" x14ac:dyDescent="0.35">
      <c r="A13" s="83"/>
      <c r="B13" s="415" t="s">
        <v>232</v>
      </c>
      <c r="C13" s="416" t="s">
        <v>217</v>
      </c>
      <c r="D13" s="416"/>
      <c r="E13" s="416"/>
      <c r="F13" s="416"/>
      <c r="G13" s="416"/>
      <c r="H13" s="416"/>
      <c r="I13" s="416"/>
      <c r="J13" s="83"/>
      <c r="K13" s="58"/>
      <c r="L13" s="58"/>
      <c r="M13" s="58"/>
      <c r="N13" s="58"/>
      <c r="O13" s="58"/>
      <c r="P13" s="55"/>
    </row>
    <row r="14" spans="1:16" x14ac:dyDescent="0.2">
      <c r="A14" s="83"/>
      <c r="B14" s="83"/>
      <c r="C14" s="83"/>
      <c r="D14" s="83"/>
      <c r="E14" s="83"/>
      <c r="F14" s="83"/>
      <c r="G14" s="83"/>
      <c r="H14" s="83"/>
      <c r="I14" s="83"/>
      <c r="J14" s="83"/>
    </row>
    <row r="15" spans="1:16" ht="20.25" x14ac:dyDescent="0.3">
      <c r="A15" s="83"/>
      <c r="B15" s="83"/>
      <c r="C15" s="417" t="s">
        <v>227</v>
      </c>
      <c r="D15" s="425"/>
      <c r="E15" s="425"/>
      <c r="F15" s="425"/>
      <c r="G15" s="425"/>
      <c r="H15" s="425"/>
      <c r="I15" s="425"/>
      <c r="J15" s="83"/>
      <c r="K15" s="59"/>
      <c r="L15" s="59"/>
      <c r="M15" s="59"/>
      <c r="N15" s="59"/>
    </row>
    <row r="16" spans="1:16" x14ac:dyDescent="0.2">
      <c r="A16" s="83"/>
      <c r="B16" s="83"/>
      <c r="C16" s="83"/>
      <c r="D16" s="418" t="s">
        <v>215</v>
      </c>
      <c r="E16" s="418"/>
      <c r="F16" s="418"/>
      <c r="G16" s="418"/>
      <c r="H16" s="418"/>
      <c r="I16" s="418"/>
      <c r="J16" s="83"/>
      <c r="K16" s="60"/>
      <c r="L16" s="60"/>
    </row>
    <row r="17" spans="1:13" ht="20.25" x14ac:dyDescent="0.3">
      <c r="A17" s="83"/>
      <c r="B17" s="83"/>
      <c r="C17" s="419" t="s">
        <v>214</v>
      </c>
      <c r="D17" s="426"/>
      <c r="E17" s="425"/>
      <c r="F17" s="425"/>
      <c r="G17" s="425"/>
      <c r="H17" s="425"/>
      <c r="I17" s="427">
        <v>2021</v>
      </c>
      <c r="J17" s="417"/>
      <c r="K17" s="56"/>
      <c r="L17" s="56"/>
      <c r="M17" s="56"/>
    </row>
    <row r="18" spans="1:13" x14ac:dyDescent="0.2">
      <c r="A18" s="83"/>
      <c r="B18" s="83"/>
      <c r="C18" s="83"/>
      <c r="D18" s="420"/>
      <c r="E18" s="420"/>
      <c r="F18" s="420"/>
      <c r="G18" s="420"/>
      <c r="H18" s="420"/>
      <c r="I18" s="420"/>
      <c r="J18" s="83"/>
    </row>
    <row r="19" spans="1:13" x14ac:dyDescent="0.2">
      <c r="A19" s="83"/>
      <c r="B19" s="83"/>
      <c r="C19" s="83"/>
      <c r="D19" s="83"/>
      <c r="E19" s="83"/>
      <c r="F19" s="83"/>
      <c r="G19" s="83"/>
      <c r="H19" s="83"/>
      <c r="I19" s="83"/>
      <c r="J19" s="83"/>
    </row>
    <row r="20" spans="1:13" ht="15" x14ac:dyDescent="0.2">
      <c r="A20" s="83"/>
      <c r="B20" s="82" t="s">
        <v>225</v>
      </c>
      <c r="C20" s="82"/>
      <c r="D20" s="83"/>
      <c r="E20" s="83"/>
      <c r="F20" s="83"/>
      <c r="G20" s="83"/>
      <c r="H20" s="83"/>
      <c r="I20" s="83"/>
      <c r="J20" s="83"/>
    </row>
    <row r="21" spans="1:13" ht="18" x14ac:dyDescent="0.25">
      <c r="A21" s="83"/>
      <c r="B21" s="421"/>
      <c r="C21" s="83"/>
      <c r="D21" s="83"/>
      <c r="E21" s="83"/>
      <c r="F21" s="83"/>
      <c r="G21" s="83"/>
      <c r="H21" s="83"/>
      <c r="I21" s="83"/>
      <c r="J21" s="83"/>
    </row>
    <row r="22" spans="1:13" ht="15" x14ac:dyDescent="0.2">
      <c r="A22" s="83"/>
      <c r="B22" s="422" t="s">
        <v>221</v>
      </c>
      <c r="C22" s="82"/>
      <c r="D22" s="82"/>
      <c r="E22" s="83"/>
      <c r="F22" s="83"/>
      <c r="G22" s="83"/>
      <c r="H22" s="83"/>
      <c r="I22" s="83"/>
      <c r="J22" s="83"/>
    </row>
    <row r="23" spans="1:13" x14ac:dyDescent="0.2">
      <c r="A23" s="83"/>
      <c r="B23" s="83"/>
      <c r="C23" s="83"/>
      <c r="D23" s="83"/>
      <c r="E23" s="83"/>
      <c r="F23" s="83"/>
      <c r="G23" s="83"/>
      <c r="H23" s="83"/>
      <c r="I23" s="83"/>
      <c r="J23" s="83"/>
    </row>
    <row r="24" spans="1:13" x14ac:dyDescent="0.2">
      <c r="A24" s="83"/>
      <c r="B24" s="83"/>
      <c r="C24" s="83"/>
      <c r="D24" s="83"/>
      <c r="E24" s="83"/>
      <c r="F24" s="83"/>
      <c r="G24" s="83"/>
      <c r="H24" s="83"/>
      <c r="I24" s="83"/>
      <c r="J24" s="83"/>
    </row>
    <row r="25" spans="1:13" x14ac:dyDescent="0.2">
      <c r="A25" s="83"/>
      <c r="B25" s="83"/>
      <c r="C25" s="83"/>
      <c r="D25" s="83"/>
      <c r="E25" s="83"/>
      <c r="F25" s="83"/>
      <c r="G25" s="83"/>
      <c r="H25" s="83"/>
      <c r="I25" s="83"/>
      <c r="J25" s="83"/>
    </row>
    <row r="26" spans="1:13" ht="9.75" customHeight="1" x14ac:dyDescent="0.2">
      <c r="A26" s="83"/>
      <c r="B26" s="83"/>
      <c r="C26" s="83"/>
      <c r="D26" s="83"/>
      <c r="E26" s="83"/>
      <c r="F26" s="83"/>
      <c r="G26" s="83"/>
      <c r="H26" s="83"/>
      <c r="I26" s="83"/>
      <c r="J26" s="83"/>
    </row>
    <row r="27" spans="1:13" x14ac:dyDescent="0.2">
      <c r="A27" s="83"/>
      <c r="B27" s="83"/>
      <c r="C27" s="83"/>
      <c r="D27" s="83"/>
      <c r="E27" s="83"/>
      <c r="F27" s="83"/>
      <c r="G27" s="83"/>
      <c r="H27" s="83"/>
      <c r="I27" s="83"/>
      <c r="J27" s="83"/>
    </row>
    <row r="28" spans="1:13" x14ac:dyDescent="0.2">
      <c r="A28" s="83"/>
      <c r="B28" s="83"/>
      <c r="C28" s="83"/>
      <c r="D28" s="83"/>
      <c r="E28" s="83"/>
      <c r="F28" s="83"/>
      <c r="G28" s="83"/>
      <c r="H28" s="83"/>
      <c r="I28" s="83"/>
      <c r="J28" s="83"/>
    </row>
    <row r="29" spans="1:13" x14ac:dyDescent="0.2">
      <c r="A29" s="83"/>
      <c r="B29" s="83"/>
      <c r="C29" s="83"/>
      <c r="D29" s="83"/>
      <c r="E29" s="83"/>
      <c r="F29" s="83"/>
      <c r="G29" s="83"/>
      <c r="H29" s="83"/>
      <c r="I29" s="83"/>
      <c r="J29" s="83"/>
    </row>
    <row r="30" spans="1:13" ht="15" x14ac:dyDescent="0.2">
      <c r="A30" s="83"/>
      <c r="B30" s="422" t="s">
        <v>216</v>
      </c>
      <c r="C30" s="82"/>
      <c r="D30" s="83"/>
      <c r="E30" s="83"/>
      <c r="F30" s="83"/>
      <c r="G30" s="83"/>
      <c r="H30" s="83"/>
      <c r="I30" s="83"/>
      <c r="J30" s="83"/>
    </row>
    <row r="31" spans="1:13" ht="9.75" customHeight="1" x14ac:dyDescent="0.2">
      <c r="A31" s="83"/>
      <c r="B31" s="83"/>
      <c r="C31" s="83"/>
      <c r="D31" s="83"/>
      <c r="E31" s="83"/>
      <c r="F31" s="83"/>
      <c r="G31" s="83"/>
      <c r="H31" s="83"/>
      <c r="I31" s="83"/>
      <c r="J31" s="83"/>
    </row>
    <row r="32" spans="1:13" x14ac:dyDescent="0.2">
      <c r="A32" s="83"/>
      <c r="B32" s="83"/>
      <c r="C32" s="83"/>
      <c r="D32" s="83"/>
      <c r="E32" s="83"/>
      <c r="F32" s="83"/>
      <c r="G32" s="83"/>
      <c r="H32" s="83"/>
      <c r="I32" s="83"/>
      <c r="J32" s="83"/>
    </row>
    <row r="33" spans="1:10" x14ac:dyDescent="0.2">
      <c r="A33" s="83"/>
      <c r="B33" s="83"/>
      <c r="C33" s="83"/>
      <c r="D33" s="83"/>
      <c r="E33" s="83"/>
      <c r="F33" s="83"/>
      <c r="G33" s="83"/>
      <c r="H33" s="83"/>
      <c r="I33" s="83"/>
      <c r="J33" s="83"/>
    </row>
    <row r="34" spans="1:10" x14ac:dyDescent="0.2">
      <c r="A34" s="83"/>
      <c r="B34" s="83"/>
      <c r="C34" s="83"/>
      <c r="D34" s="83"/>
      <c r="E34" s="83"/>
      <c r="F34" s="83"/>
      <c r="G34" s="83"/>
      <c r="H34" s="83"/>
      <c r="I34" s="83"/>
      <c r="J34" s="83"/>
    </row>
    <row r="35" spans="1:10" x14ac:dyDescent="0.2">
      <c r="A35" s="83"/>
      <c r="B35" s="83"/>
      <c r="C35" s="83"/>
      <c r="D35" s="83"/>
      <c r="E35" s="83"/>
      <c r="F35" s="83"/>
      <c r="G35" s="83"/>
      <c r="H35" s="83"/>
      <c r="I35" s="83"/>
      <c r="J35" s="83"/>
    </row>
    <row r="36" spans="1:10" x14ac:dyDescent="0.2">
      <c r="A36" s="83"/>
      <c r="B36" s="83"/>
      <c r="C36" s="83"/>
      <c r="D36" s="83"/>
      <c r="E36" s="83"/>
      <c r="F36" s="83"/>
      <c r="G36" s="83"/>
      <c r="H36" s="83"/>
      <c r="I36" s="83"/>
      <c r="J36" s="83"/>
    </row>
    <row r="37" spans="1:10" x14ac:dyDescent="0.2">
      <c r="A37" s="83"/>
      <c r="B37" s="83"/>
      <c r="C37" s="83"/>
      <c r="D37" s="83"/>
      <c r="E37" s="83"/>
      <c r="F37" s="83"/>
      <c r="G37" s="83"/>
      <c r="H37" s="83"/>
      <c r="I37" s="83"/>
      <c r="J37" s="83"/>
    </row>
    <row r="38" spans="1:10" x14ac:dyDescent="0.2">
      <c r="A38" s="83"/>
      <c r="B38" s="83"/>
      <c r="C38" s="83"/>
      <c r="D38" s="83"/>
      <c r="E38" s="83"/>
      <c r="F38" s="83"/>
      <c r="G38" s="83"/>
      <c r="H38" s="83"/>
      <c r="I38" s="83"/>
      <c r="J38" s="83"/>
    </row>
    <row r="39" spans="1:10" x14ac:dyDescent="0.2">
      <c r="A39" s="83"/>
      <c r="B39" s="83"/>
      <c r="C39" s="83"/>
      <c r="D39" s="83"/>
      <c r="E39" s="83"/>
      <c r="F39" s="83"/>
      <c r="G39" s="83"/>
      <c r="H39" s="83"/>
      <c r="I39" s="83"/>
      <c r="J39" s="83"/>
    </row>
    <row r="40" spans="1:10" ht="7.5" customHeight="1" x14ac:dyDescent="0.2">
      <c r="A40" s="83"/>
      <c r="B40" s="83"/>
      <c r="C40" s="83"/>
      <c r="D40" s="83"/>
      <c r="E40" s="83"/>
      <c r="F40" s="83"/>
      <c r="G40" s="83"/>
      <c r="H40" s="83"/>
      <c r="I40" s="83"/>
      <c r="J40" s="83"/>
    </row>
    <row r="41" spans="1:10" x14ac:dyDescent="0.2">
      <c r="A41" s="83"/>
      <c r="B41" s="83"/>
      <c r="C41" s="83"/>
      <c r="D41" s="83"/>
      <c r="E41" s="83"/>
      <c r="F41" s="83"/>
      <c r="G41" s="83"/>
      <c r="H41" s="83"/>
      <c r="I41" s="83"/>
      <c r="J41" s="83"/>
    </row>
    <row r="42" spans="1:10" x14ac:dyDescent="0.2">
      <c r="A42" s="83"/>
      <c r="B42" s="83"/>
      <c r="C42" s="83"/>
      <c r="D42" s="83"/>
      <c r="E42" s="83"/>
      <c r="F42" s="83"/>
      <c r="G42" s="83"/>
      <c r="H42" s="83"/>
      <c r="I42" s="83"/>
      <c r="J42" s="83"/>
    </row>
    <row r="43" spans="1:10" x14ac:dyDescent="0.2">
      <c r="A43" s="83"/>
      <c r="B43" s="83"/>
      <c r="C43" s="83"/>
      <c r="D43" s="83"/>
      <c r="E43" s="83"/>
      <c r="F43" s="83"/>
      <c r="G43" s="83"/>
      <c r="H43" s="83"/>
      <c r="I43" s="83"/>
      <c r="J43" s="83"/>
    </row>
    <row r="44" spans="1:10" ht="15" x14ac:dyDescent="0.2">
      <c r="A44" s="83"/>
      <c r="B44" s="82"/>
      <c r="C44" s="83"/>
      <c r="D44" s="83"/>
      <c r="E44" s="83"/>
      <c r="F44" s="83"/>
      <c r="G44" s="83"/>
      <c r="H44" s="83"/>
      <c r="I44" s="83"/>
      <c r="J44" s="83"/>
    </row>
    <row r="45" spans="1:10" x14ac:dyDescent="0.2">
      <c r="A45" s="83"/>
      <c r="B45" s="83"/>
      <c r="C45" s="83"/>
      <c r="D45" s="83"/>
      <c r="E45" s="83"/>
      <c r="F45" s="83"/>
      <c r="G45" s="83"/>
      <c r="H45" s="83"/>
      <c r="I45" s="83"/>
      <c r="J45" s="83"/>
    </row>
    <row r="46" spans="1:10" x14ac:dyDescent="0.2">
      <c r="A46" s="83"/>
      <c r="B46" s="83"/>
      <c r="C46" s="83"/>
      <c r="D46" s="83"/>
      <c r="E46" s="83"/>
      <c r="F46" s="83"/>
      <c r="G46" s="83"/>
      <c r="H46" s="83"/>
      <c r="I46" s="83"/>
      <c r="J46" s="83"/>
    </row>
    <row r="47" spans="1:10" x14ac:dyDescent="0.2">
      <c r="A47" s="83"/>
      <c r="B47" s="83"/>
      <c r="C47" s="83"/>
      <c r="D47" s="83"/>
      <c r="E47" s="83"/>
      <c r="F47" s="83"/>
      <c r="G47" s="83"/>
      <c r="H47" s="83"/>
      <c r="I47" s="83"/>
      <c r="J47" s="83"/>
    </row>
    <row r="48" spans="1:10" x14ac:dyDescent="0.2">
      <c r="A48" s="83"/>
      <c r="B48" s="83"/>
      <c r="C48" s="83"/>
      <c r="D48" s="83"/>
      <c r="E48" s="83"/>
      <c r="F48" s="83"/>
      <c r="G48" s="83"/>
      <c r="H48" s="83"/>
      <c r="I48" s="83"/>
      <c r="J48" s="83"/>
    </row>
    <row r="49" spans="1:10" x14ac:dyDescent="0.2">
      <c r="A49" s="83"/>
      <c r="B49" s="83"/>
      <c r="C49" s="83"/>
      <c r="D49" s="83"/>
      <c r="E49" s="83"/>
      <c r="F49" s="83"/>
      <c r="G49" s="83"/>
      <c r="H49" s="83"/>
      <c r="I49" s="83"/>
      <c r="J49" s="83"/>
    </row>
    <row r="50" spans="1:10" x14ac:dyDescent="0.2">
      <c r="A50" s="83"/>
      <c r="B50" s="83"/>
      <c r="C50" s="83"/>
      <c r="D50" s="83"/>
      <c r="E50" s="83"/>
      <c r="F50" s="83"/>
      <c r="G50" s="83"/>
      <c r="H50" s="83"/>
      <c r="I50" s="83"/>
      <c r="J50" s="83"/>
    </row>
    <row r="51" spans="1:10" x14ac:dyDescent="0.2">
      <c r="A51" s="83"/>
      <c r="B51" s="83"/>
      <c r="C51" s="83"/>
      <c r="D51" s="83"/>
      <c r="E51" s="83"/>
      <c r="F51" s="83"/>
      <c r="G51" s="83"/>
      <c r="H51" s="83"/>
      <c r="I51" s="83"/>
      <c r="J51" s="83"/>
    </row>
    <row r="52" spans="1:10" x14ac:dyDescent="0.2">
      <c r="A52" s="83"/>
      <c r="B52" s="83"/>
      <c r="C52" s="83"/>
      <c r="D52" s="83"/>
      <c r="E52" s="83"/>
      <c r="F52" s="83"/>
      <c r="G52" s="83"/>
      <c r="H52" s="83"/>
      <c r="I52" s="83"/>
      <c r="J52" s="83"/>
    </row>
    <row r="53" spans="1:10" x14ac:dyDescent="0.2">
      <c r="A53" s="83"/>
      <c r="B53" s="83"/>
      <c r="C53" s="83"/>
      <c r="D53" s="83"/>
      <c r="E53" s="423"/>
      <c r="F53" s="423"/>
      <c r="G53" s="423"/>
      <c r="H53" s="423"/>
      <c r="I53" s="423"/>
      <c r="J53" s="83"/>
    </row>
    <row r="54" spans="1:10" x14ac:dyDescent="0.2">
      <c r="A54" s="83"/>
      <c r="B54" s="83"/>
      <c r="C54" s="424" t="s">
        <v>229</v>
      </c>
      <c r="D54" s="424"/>
      <c r="E54" s="424"/>
      <c r="F54" s="424"/>
      <c r="G54" s="424"/>
      <c r="H54" s="424"/>
      <c r="I54" s="83"/>
      <c r="J54" s="83"/>
    </row>
    <row r="55" spans="1:10" x14ac:dyDescent="0.2">
      <c r="A55" s="83"/>
      <c r="B55" s="83"/>
      <c r="C55" s="83"/>
      <c r="D55" s="83"/>
      <c r="E55" s="83"/>
      <c r="F55" s="83"/>
      <c r="G55" s="83"/>
      <c r="H55" s="83"/>
      <c r="I55" s="83"/>
      <c r="J55" s="83"/>
    </row>
    <row r="56" spans="1:10" x14ac:dyDescent="0.2">
      <c r="A56" s="83"/>
      <c r="B56" s="83"/>
      <c r="C56" s="83"/>
      <c r="D56" s="83"/>
      <c r="E56" s="83"/>
      <c r="F56" s="83"/>
      <c r="G56" s="83"/>
      <c r="H56" s="83"/>
      <c r="I56" s="83"/>
      <c r="J56" s="83"/>
    </row>
    <row r="57" spans="1:10" x14ac:dyDescent="0.2">
      <c r="A57" s="83"/>
      <c r="B57" s="83"/>
      <c r="C57" s="83"/>
      <c r="D57" s="83"/>
      <c r="E57" s="83"/>
      <c r="F57" s="83"/>
      <c r="G57" s="83"/>
      <c r="H57" s="83"/>
      <c r="I57" s="83"/>
      <c r="J57" s="83"/>
    </row>
    <row r="58" spans="1:10" x14ac:dyDescent="0.2">
      <c r="A58" s="83"/>
      <c r="B58" s="83"/>
      <c r="C58" s="83"/>
      <c r="D58" s="83"/>
      <c r="E58" s="83"/>
      <c r="F58" s="83"/>
      <c r="G58" s="83"/>
      <c r="H58" s="83"/>
      <c r="I58" s="83"/>
      <c r="J58" s="83"/>
    </row>
  </sheetData>
  <sheetProtection algorithmName="SHA-512" hashValue="xXF2XR10msDG0m/y53edeuLfblHisH/1K9odXdYPKXKEJPNVk3MAtTCP3FaiGcrAAdMnxzlJSE1MNz5J39j0DQ==" saltValue="Oaf40dfgMX3Bfo2U8UEWbA==" spinCount="100000" sheet="1" objects="1" scenarios="1"/>
  <mergeCells count="9">
    <mergeCell ref="D2:I3"/>
    <mergeCell ref="D4:I4"/>
    <mergeCell ref="D5:I5"/>
    <mergeCell ref="C54:H54"/>
    <mergeCell ref="E53:I53"/>
    <mergeCell ref="C13:I13"/>
    <mergeCell ref="D15:I15"/>
    <mergeCell ref="D16:I16"/>
    <mergeCell ref="E17:H17"/>
  </mergeCells>
  <dataValidations count="4">
    <dataValidation type="list" errorStyle="warning" allowBlank="1" showInputMessage="1" showErrorMessage="1" errorTitle="Предупреждение!" error="Выберите требуемое значение из предлагаемого  списка" sqref="C15" xr:uid="{F032C701-B70E-4B70-BF44-ADA8505E6CA4}">
      <formula1>"ООО,ИП, АО,  ,"</formula1>
    </dataValidation>
    <dataValidation type="list" errorStyle="warning" allowBlank="1" showInputMessage="1" showErrorMessage="1" errorTitle="Предупреждение!" error="Выберите требуемое значение из предлагаемого  списка." sqref="D17" xr:uid="{4E06516D-D126-4662-B5B7-6F2D3826D9E9}">
      <formula1>"год,квартал,месяц,"</formula1>
    </dataValidation>
    <dataValidation type="list" errorStyle="warning" allowBlank="1" showInputMessage="1" showErrorMessage="1" errorTitle="Предупреждение!" error="Выберите требуемое значение из предлагаемого  списка." sqref="E17:H17" xr:uid="{C7499318-6ED7-446C-900C-2152E3EB1B02}">
      <formula1>"1,2,3,4,январь,февраль,март,апрель,май,июнь,июль,август,сентябрь,октябрь,ноябрь,декабрь,"</formula1>
    </dataValidation>
    <dataValidation type="list" errorStyle="warning" allowBlank="1" showInputMessage="1" showErrorMessage="1" errorTitle="Предупреждение!" error="Выберите требуемое значение из предлагаемого  списка." sqref="I17" xr:uid="{BC031564-2DF8-46CE-8494-EC1C55C4B434}">
      <formula1>"2018,2019,2020,2021,2022,"</formula1>
    </dataValidation>
  </dataValidations>
  <hyperlinks>
    <hyperlink ref="D4" r:id="rId1" xr:uid="{EF68FD4B-938E-4D25-8CBD-84B563917A4D}"/>
    <hyperlink ref="D5" r:id="rId2" xr:uid="{F1F2D41A-1F5E-46B0-BADC-06705C2CD850}"/>
  </hyperlinks>
  <pageMargins left="0.70866141732283461" right="0.70866141732283461" top="0.74803149606299213" bottom="0.74803149606299213" header="0.31496062992125984" footer="0.31496062992125984"/>
  <pageSetup paperSize="9" scale="97" orientation="portrait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0D153F-99DE-49D3-AEB0-C6A336110939}">
  <sheetPr codeName="Лист1">
    <tabColor theme="9" tint="0.59999389629810485"/>
  </sheetPr>
  <dimension ref="A1:DM77"/>
  <sheetViews>
    <sheetView showGridLines="0" showRowColHeaders="0" topLeftCell="A46" zoomScaleNormal="100" zoomScaleSheetLayoutView="100" workbookViewId="0">
      <selection activeCell="BU18" sqref="BU18:CI18"/>
    </sheetView>
  </sheetViews>
  <sheetFormatPr defaultColWidth="0.85546875" defaultRowHeight="12.75" x14ac:dyDescent="0.2"/>
  <cols>
    <col min="1" max="1" width="0.85546875" style="4" customWidth="1"/>
    <col min="2" max="70" width="0.85546875" style="4"/>
    <col min="71" max="71" width="2" style="4" customWidth="1"/>
    <col min="72" max="16384" width="0.85546875" style="4"/>
  </cols>
  <sheetData>
    <row r="1" spans="1:102" s="2" customFormat="1" ht="12" x14ac:dyDescent="0.2">
      <c r="BQ1" s="2" t="s">
        <v>11</v>
      </c>
    </row>
    <row r="2" spans="1:102" s="2" customFormat="1" ht="11.25" customHeight="1" x14ac:dyDescent="0.2">
      <c r="BQ2" s="2" t="s">
        <v>12</v>
      </c>
    </row>
    <row r="3" spans="1:102" s="2" customFormat="1" ht="11.25" customHeight="1" x14ac:dyDescent="0.2">
      <c r="BQ3" s="2" t="s">
        <v>13</v>
      </c>
    </row>
    <row r="4" spans="1:102" s="2" customFormat="1" ht="11.25" customHeight="1" x14ac:dyDescent="0.2">
      <c r="BQ4" s="2" t="s">
        <v>14</v>
      </c>
    </row>
    <row r="5" spans="1:102" s="3" customFormat="1" ht="13.5" customHeight="1" x14ac:dyDescent="0.2">
      <c r="BQ5" s="3" t="s">
        <v>110</v>
      </c>
    </row>
    <row r="6" spans="1:102" s="3" customFormat="1" ht="10.5" customHeight="1" x14ac:dyDescent="0.2">
      <c r="BQ6" s="3" t="s">
        <v>113</v>
      </c>
    </row>
    <row r="7" spans="1:102" s="3" customFormat="1" ht="10.5" customHeight="1" x14ac:dyDescent="0.2">
      <c r="BQ7" s="3" t="s">
        <v>114</v>
      </c>
    </row>
    <row r="8" spans="1:102" s="3" customFormat="1" ht="4.5" customHeight="1" x14ac:dyDescent="0.2"/>
    <row r="9" spans="1:102" ht="6" customHeight="1" x14ac:dyDescent="0.2"/>
    <row r="10" spans="1:102" s="6" customFormat="1" ht="15" x14ac:dyDescent="0.25">
      <c r="A10" s="231" t="s">
        <v>9</v>
      </c>
      <c r="B10" s="231"/>
      <c r="C10" s="231"/>
      <c r="D10" s="231"/>
      <c r="E10" s="231"/>
      <c r="F10" s="231"/>
      <c r="G10" s="231"/>
      <c r="H10" s="231"/>
      <c r="I10" s="231"/>
      <c r="J10" s="231"/>
      <c r="K10" s="231"/>
      <c r="L10" s="231"/>
      <c r="M10" s="231"/>
      <c r="N10" s="231"/>
      <c r="O10" s="231"/>
      <c r="P10" s="231"/>
      <c r="Q10" s="231"/>
      <c r="R10" s="231"/>
      <c r="S10" s="231"/>
      <c r="T10" s="231"/>
      <c r="U10" s="231"/>
      <c r="V10" s="231"/>
      <c r="W10" s="231"/>
      <c r="X10" s="231"/>
      <c r="Y10" s="231"/>
      <c r="Z10" s="231"/>
      <c r="AA10" s="231"/>
      <c r="AB10" s="231"/>
      <c r="AC10" s="231"/>
      <c r="AD10" s="231"/>
      <c r="AE10" s="231"/>
      <c r="AF10" s="231"/>
      <c r="AG10" s="231"/>
      <c r="AH10" s="231"/>
      <c r="AI10" s="231"/>
      <c r="AJ10" s="231"/>
      <c r="AK10" s="231"/>
      <c r="AL10" s="231"/>
      <c r="AM10" s="231"/>
      <c r="AN10" s="231"/>
      <c r="AO10" s="231"/>
      <c r="AP10" s="231"/>
      <c r="AQ10" s="231"/>
      <c r="AR10" s="231"/>
      <c r="AS10" s="231"/>
      <c r="AT10" s="231"/>
      <c r="AU10" s="231"/>
      <c r="AV10" s="231"/>
      <c r="AW10" s="231"/>
      <c r="AX10" s="231"/>
      <c r="AY10" s="231"/>
      <c r="AZ10" s="231"/>
      <c r="BA10" s="231"/>
      <c r="BB10" s="231"/>
      <c r="BC10" s="231"/>
      <c r="BD10" s="231"/>
      <c r="BE10" s="231"/>
      <c r="BF10" s="231"/>
      <c r="BG10" s="231"/>
      <c r="BH10" s="231"/>
      <c r="BI10" s="231"/>
      <c r="BJ10" s="231"/>
      <c r="BK10" s="231"/>
      <c r="BL10" s="231"/>
      <c r="BM10" s="231"/>
      <c r="BN10" s="231"/>
      <c r="BO10" s="231"/>
      <c r="BP10" s="231"/>
      <c r="BQ10" s="231"/>
      <c r="BR10" s="231"/>
      <c r="BS10" s="231"/>
      <c r="BT10" s="231"/>
      <c r="BU10" s="231"/>
      <c r="BV10" s="231"/>
      <c r="BW10" s="231"/>
      <c r="BX10" s="231"/>
      <c r="BY10" s="231"/>
      <c r="BZ10" s="231"/>
      <c r="CA10" s="231"/>
      <c r="CB10" s="231"/>
      <c r="CC10" s="5"/>
    </row>
    <row r="11" spans="1:102" s="7" customFormat="1" ht="14.25" customHeight="1" thickBot="1" x14ac:dyDescent="0.3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W11" s="232" t="s">
        <v>111</v>
      </c>
      <c r="X11" s="232"/>
      <c r="Y11" s="232"/>
      <c r="Z11" s="232"/>
      <c r="AA11" s="232"/>
      <c r="AB11" s="232"/>
      <c r="AC11" s="462"/>
      <c r="AD11" s="462"/>
      <c r="AE11" s="462"/>
      <c r="AF11" s="462"/>
      <c r="AG11" s="462"/>
      <c r="AH11" s="462"/>
      <c r="AI11" s="462"/>
      <c r="AJ11" s="462"/>
      <c r="AK11" s="462"/>
      <c r="AL11" s="462"/>
      <c r="AM11" s="462"/>
      <c r="AN11" s="462"/>
      <c r="AO11" s="462"/>
      <c r="AP11" s="462"/>
      <c r="AQ11" s="462"/>
      <c r="AR11" s="462"/>
      <c r="AS11" s="462"/>
      <c r="AT11" s="232">
        <v>20</v>
      </c>
      <c r="AU11" s="232"/>
      <c r="AV11" s="232"/>
      <c r="AW11" s="232"/>
      <c r="AX11" s="463"/>
      <c r="AY11" s="463"/>
      <c r="AZ11" s="463"/>
      <c r="BA11" s="463"/>
      <c r="BB11" s="233" t="s">
        <v>10</v>
      </c>
      <c r="BC11" s="233"/>
      <c r="BD11" s="233"/>
      <c r="BE11" s="233"/>
      <c r="BF11" s="233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234" t="s">
        <v>0</v>
      </c>
      <c r="CD11" s="235"/>
      <c r="CE11" s="235"/>
      <c r="CF11" s="235"/>
      <c r="CG11" s="235"/>
      <c r="CH11" s="235"/>
      <c r="CI11" s="235"/>
      <c r="CJ11" s="235"/>
      <c r="CK11" s="235"/>
      <c r="CL11" s="235"/>
      <c r="CM11" s="235"/>
      <c r="CN11" s="235"/>
      <c r="CO11" s="235"/>
      <c r="CP11" s="235"/>
      <c r="CQ11" s="235"/>
      <c r="CR11" s="235"/>
      <c r="CS11" s="235"/>
      <c r="CT11" s="235"/>
      <c r="CU11" s="235"/>
      <c r="CV11" s="235"/>
      <c r="CW11" s="235"/>
      <c r="CX11" s="236"/>
    </row>
    <row r="12" spans="1:102" s="7" customFormat="1" ht="12.75" customHeight="1" x14ac:dyDescent="0.2">
      <c r="CA12" s="8" t="s">
        <v>2</v>
      </c>
      <c r="CC12" s="237" t="s">
        <v>1</v>
      </c>
      <c r="CD12" s="238"/>
      <c r="CE12" s="238"/>
      <c r="CF12" s="238"/>
      <c r="CG12" s="238"/>
      <c r="CH12" s="238"/>
      <c r="CI12" s="238"/>
      <c r="CJ12" s="238"/>
      <c r="CK12" s="238"/>
      <c r="CL12" s="238"/>
      <c r="CM12" s="238"/>
      <c r="CN12" s="238"/>
      <c r="CO12" s="238"/>
      <c r="CP12" s="238"/>
      <c r="CQ12" s="238"/>
      <c r="CR12" s="238"/>
      <c r="CS12" s="238"/>
      <c r="CT12" s="238"/>
      <c r="CU12" s="238"/>
      <c r="CV12" s="238"/>
      <c r="CW12" s="238"/>
      <c r="CX12" s="239"/>
    </row>
    <row r="13" spans="1:102" s="7" customFormat="1" ht="12.75" customHeight="1" x14ac:dyDescent="0.2">
      <c r="CA13" s="8" t="s">
        <v>3</v>
      </c>
      <c r="CC13" s="438"/>
      <c r="CD13" s="439"/>
      <c r="CE13" s="439"/>
      <c r="CF13" s="439"/>
      <c r="CG13" s="439"/>
      <c r="CH13" s="439"/>
      <c r="CI13" s="440"/>
      <c r="CJ13" s="441"/>
      <c r="CK13" s="439"/>
      <c r="CL13" s="439"/>
      <c r="CM13" s="439"/>
      <c r="CN13" s="439"/>
      <c r="CO13" s="439"/>
      <c r="CP13" s="439"/>
      <c r="CQ13" s="440"/>
      <c r="CR13" s="441"/>
      <c r="CS13" s="439"/>
      <c r="CT13" s="439"/>
      <c r="CU13" s="439"/>
      <c r="CV13" s="439"/>
      <c r="CW13" s="439"/>
      <c r="CX13" s="442"/>
    </row>
    <row r="14" spans="1:102" s="7" customFormat="1" ht="12.75" customHeight="1" x14ac:dyDescent="0.2">
      <c r="A14" s="243" t="s">
        <v>7</v>
      </c>
      <c r="B14" s="243"/>
      <c r="C14" s="243"/>
      <c r="D14" s="243"/>
      <c r="E14" s="243"/>
      <c r="F14" s="243"/>
      <c r="G14" s="243"/>
      <c r="H14" s="243"/>
      <c r="I14" s="243"/>
      <c r="J14" s="243"/>
      <c r="K14" s="243"/>
      <c r="L14" s="243"/>
      <c r="M14" s="243"/>
      <c r="N14" s="466"/>
      <c r="O14" s="466"/>
      <c r="P14" s="466"/>
      <c r="Q14" s="466"/>
      <c r="R14" s="466"/>
      <c r="S14" s="466"/>
      <c r="T14" s="466"/>
      <c r="U14" s="466"/>
      <c r="V14" s="466"/>
      <c r="W14" s="466"/>
      <c r="X14" s="466"/>
      <c r="Y14" s="466"/>
      <c r="Z14" s="466"/>
      <c r="AA14" s="466"/>
      <c r="AB14" s="466"/>
      <c r="AC14" s="466"/>
      <c r="AD14" s="466"/>
      <c r="AE14" s="466"/>
      <c r="AF14" s="466"/>
      <c r="AG14" s="466"/>
      <c r="AH14" s="466"/>
      <c r="AI14" s="466"/>
      <c r="AJ14" s="466"/>
      <c r="AK14" s="466"/>
      <c r="AL14" s="466"/>
      <c r="AM14" s="466"/>
      <c r="AN14" s="466"/>
      <c r="AO14" s="466"/>
      <c r="AP14" s="466"/>
      <c r="AQ14" s="466"/>
      <c r="AR14" s="466"/>
      <c r="AS14" s="466"/>
      <c r="AT14" s="466"/>
      <c r="AU14" s="466"/>
      <c r="AV14" s="466"/>
      <c r="AW14" s="466"/>
      <c r="AX14" s="466"/>
      <c r="AY14" s="466"/>
      <c r="AZ14" s="466"/>
      <c r="BA14" s="466"/>
      <c r="BB14" s="466"/>
      <c r="BC14" s="466"/>
      <c r="BD14" s="466"/>
      <c r="BE14" s="466"/>
      <c r="BF14" s="466"/>
      <c r="BG14" s="466"/>
      <c r="BH14" s="466"/>
      <c r="BI14" s="466"/>
      <c r="BJ14" s="466"/>
      <c r="BK14" s="466"/>
      <c r="BL14" s="466"/>
      <c r="BM14" s="466"/>
      <c r="BN14" s="466"/>
      <c r="BO14" s="466"/>
      <c r="BP14" s="466"/>
      <c r="BQ14" s="18"/>
      <c r="CA14" s="8" t="s">
        <v>4</v>
      </c>
      <c r="CC14" s="464"/>
      <c r="CD14" s="202"/>
      <c r="CE14" s="202"/>
      <c r="CF14" s="202"/>
      <c r="CG14" s="202"/>
      <c r="CH14" s="202"/>
      <c r="CI14" s="202"/>
      <c r="CJ14" s="202"/>
      <c r="CK14" s="202"/>
      <c r="CL14" s="202"/>
      <c r="CM14" s="202"/>
      <c r="CN14" s="202"/>
      <c r="CO14" s="202"/>
      <c r="CP14" s="202"/>
      <c r="CQ14" s="202"/>
      <c r="CR14" s="202"/>
      <c r="CS14" s="202"/>
      <c r="CT14" s="202"/>
      <c r="CU14" s="202"/>
      <c r="CV14" s="202"/>
      <c r="CW14" s="202"/>
      <c r="CX14" s="465"/>
    </row>
    <row r="15" spans="1:102" s="7" customFormat="1" ht="12.75" customHeight="1" x14ac:dyDescent="0.2">
      <c r="A15" s="18" t="s">
        <v>8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CA15" s="8" t="s">
        <v>5</v>
      </c>
      <c r="CC15" s="464"/>
      <c r="CD15" s="202"/>
      <c r="CE15" s="202"/>
      <c r="CF15" s="202"/>
      <c r="CG15" s="202"/>
      <c r="CH15" s="202"/>
      <c r="CI15" s="202"/>
      <c r="CJ15" s="202"/>
      <c r="CK15" s="202"/>
      <c r="CL15" s="202"/>
      <c r="CM15" s="202"/>
      <c r="CN15" s="202"/>
      <c r="CO15" s="202"/>
      <c r="CP15" s="202"/>
      <c r="CQ15" s="202"/>
      <c r="CR15" s="202"/>
      <c r="CS15" s="202"/>
      <c r="CT15" s="202"/>
      <c r="CU15" s="202"/>
      <c r="CV15" s="202"/>
      <c r="CW15" s="202"/>
      <c r="CX15" s="465"/>
    </row>
    <row r="16" spans="1:102" s="12" customFormat="1" ht="13.5" customHeight="1" thickBot="1" x14ac:dyDescent="0.25">
      <c r="A16" s="12" t="s">
        <v>115</v>
      </c>
      <c r="CA16" s="14" t="s">
        <v>6</v>
      </c>
      <c r="CC16" s="240" t="s">
        <v>116</v>
      </c>
      <c r="CD16" s="241"/>
      <c r="CE16" s="241"/>
      <c r="CF16" s="241"/>
      <c r="CG16" s="241"/>
      <c r="CH16" s="241"/>
      <c r="CI16" s="241"/>
      <c r="CJ16" s="241"/>
      <c r="CK16" s="241"/>
      <c r="CL16" s="241"/>
      <c r="CM16" s="241"/>
      <c r="CN16" s="241"/>
      <c r="CO16" s="241"/>
      <c r="CP16" s="241"/>
      <c r="CQ16" s="241"/>
      <c r="CR16" s="241"/>
      <c r="CS16" s="241"/>
      <c r="CT16" s="241"/>
      <c r="CU16" s="241"/>
      <c r="CV16" s="241"/>
      <c r="CW16" s="241"/>
      <c r="CX16" s="242"/>
    </row>
    <row r="17" spans="1:117" s="18" customFormat="1" ht="9" customHeight="1" x14ac:dyDescent="0.2">
      <c r="BO17" s="17"/>
    </row>
    <row r="18" spans="1:117" s="7" customFormat="1" ht="17.25" customHeight="1" x14ac:dyDescent="0.2">
      <c r="A18" s="184" t="s">
        <v>59</v>
      </c>
      <c r="B18" s="185"/>
      <c r="C18" s="185"/>
      <c r="D18" s="185"/>
      <c r="E18" s="185"/>
      <c r="F18" s="185"/>
      <c r="G18" s="185"/>
      <c r="H18" s="185"/>
      <c r="I18" s="185"/>
      <c r="J18" s="186"/>
      <c r="K18" s="193" t="s">
        <v>60</v>
      </c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  <c r="AA18" s="194"/>
      <c r="AB18" s="194"/>
      <c r="AC18" s="194"/>
      <c r="AD18" s="194"/>
      <c r="AE18" s="194"/>
      <c r="AF18" s="194"/>
      <c r="AG18" s="194"/>
      <c r="AH18" s="194"/>
      <c r="AI18" s="194"/>
      <c r="AJ18" s="194"/>
      <c r="AK18" s="194"/>
      <c r="AL18" s="194"/>
      <c r="AM18" s="194"/>
      <c r="AN18" s="194"/>
      <c r="AO18" s="194"/>
      <c r="AP18" s="194"/>
      <c r="AQ18" s="194"/>
      <c r="AR18" s="194"/>
      <c r="AS18" s="194"/>
      <c r="AT18" s="194"/>
      <c r="AU18" s="194"/>
      <c r="AV18" s="194"/>
      <c r="AW18" s="194"/>
      <c r="AX18" s="195"/>
      <c r="AY18" s="193" t="s">
        <v>65</v>
      </c>
      <c r="AZ18" s="194"/>
      <c r="BA18" s="194"/>
      <c r="BB18" s="194"/>
      <c r="BC18" s="194"/>
      <c r="BD18" s="194"/>
      <c r="BE18" s="195"/>
      <c r="BF18" s="84"/>
      <c r="BG18" s="85"/>
      <c r="BH18" s="85"/>
      <c r="BI18" s="85"/>
      <c r="BJ18" s="86" t="s">
        <v>15</v>
      </c>
      <c r="BK18" s="428"/>
      <c r="BL18" s="428"/>
      <c r="BM18" s="428"/>
      <c r="BN18" s="428"/>
      <c r="BO18" s="428"/>
      <c r="BP18" s="428"/>
      <c r="BQ18" s="428"/>
      <c r="BR18" s="428"/>
      <c r="BS18" s="428"/>
      <c r="BT18" s="87"/>
      <c r="BU18" s="430" t="s">
        <v>16</v>
      </c>
      <c r="BV18" s="431"/>
      <c r="BW18" s="431"/>
      <c r="BX18" s="431"/>
      <c r="BY18" s="431"/>
      <c r="BZ18" s="431"/>
      <c r="CA18" s="431"/>
      <c r="CB18" s="431"/>
      <c r="CC18" s="431"/>
      <c r="CD18" s="431"/>
      <c r="CE18" s="431"/>
      <c r="CF18" s="431"/>
      <c r="CG18" s="431"/>
      <c r="CH18" s="431"/>
      <c r="CI18" s="432"/>
      <c r="CJ18" s="430" t="s">
        <v>16</v>
      </c>
      <c r="CK18" s="431"/>
      <c r="CL18" s="431"/>
      <c r="CM18" s="431"/>
      <c r="CN18" s="431"/>
      <c r="CO18" s="431"/>
      <c r="CP18" s="431"/>
      <c r="CQ18" s="431"/>
      <c r="CR18" s="431"/>
      <c r="CS18" s="431"/>
      <c r="CT18" s="431"/>
      <c r="CU18" s="431"/>
      <c r="CV18" s="431"/>
      <c r="CW18" s="431"/>
      <c r="CX18" s="432"/>
      <c r="CY18" s="430" t="s">
        <v>16</v>
      </c>
      <c r="CZ18" s="431"/>
      <c r="DA18" s="431"/>
      <c r="DB18" s="431"/>
      <c r="DC18" s="431"/>
      <c r="DD18" s="431"/>
      <c r="DE18" s="431"/>
      <c r="DF18" s="431"/>
      <c r="DG18" s="431"/>
      <c r="DH18" s="431"/>
      <c r="DI18" s="431"/>
      <c r="DJ18" s="431"/>
      <c r="DK18" s="431"/>
      <c r="DL18" s="431"/>
      <c r="DM18" s="432"/>
    </row>
    <row r="19" spans="1:117" s="7" customFormat="1" ht="14.25" customHeight="1" x14ac:dyDescent="0.2">
      <c r="A19" s="187"/>
      <c r="B19" s="188"/>
      <c r="C19" s="188"/>
      <c r="D19" s="188"/>
      <c r="E19" s="188"/>
      <c r="F19" s="188"/>
      <c r="G19" s="188"/>
      <c r="H19" s="188"/>
      <c r="I19" s="188"/>
      <c r="J19" s="189"/>
      <c r="K19" s="196"/>
      <c r="L19" s="197"/>
      <c r="M19" s="197"/>
      <c r="N19" s="197"/>
      <c r="O19" s="197"/>
      <c r="P19" s="197"/>
      <c r="Q19" s="197"/>
      <c r="R19" s="197"/>
      <c r="S19" s="197"/>
      <c r="T19" s="197"/>
      <c r="U19" s="197"/>
      <c r="V19" s="197"/>
      <c r="W19" s="197"/>
      <c r="X19" s="197"/>
      <c r="Y19" s="197"/>
      <c r="Z19" s="197"/>
      <c r="AA19" s="197"/>
      <c r="AB19" s="197"/>
      <c r="AC19" s="197"/>
      <c r="AD19" s="197"/>
      <c r="AE19" s="197"/>
      <c r="AF19" s="197"/>
      <c r="AG19" s="197"/>
      <c r="AH19" s="197"/>
      <c r="AI19" s="197"/>
      <c r="AJ19" s="197"/>
      <c r="AK19" s="197"/>
      <c r="AL19" s="197"/>
      <c r="AM19" s="197"/>
      <c r="AN19" s="197"/>
      <c r="AO19" s="197"/>
      <c r="AP19" s="197"/>
      <c r="AQ19" s="197"/>
      <c r="AR19" s="197"/>
      <c r="AS19" s="197"/>
      <c r="AT19" s="197"/>
      <c r="AU19" s="197"/>
      <c r="AV19" s="197"/>
      <c r="AW19" s="197"/>
      <c r="AX19" s="198"/>
      <c r="AY19" s="196"/>
      <c r="AZ19" s="197"/>
      <c r="BA19" s="197"/>
      <c r="BB19" s="197"/>
      <c r="BC19" s="197"/>
      <c r="BD19" s="197"/>
      <c r="BE19" s="198"/>
      <c r="BF19" s="244">
        <v>20</v>
      </c>
      <c r="BG19" s="124"/>
      <c r="BH19" s="124"/>
      <c r="BI19" s="124"/>
      <c r="BJ19" s="124"/>
      <c r="BK19" s="124"/>
      <c r="BL19" s="429"/>
      <c r="BM19" s="429"/>
      <c r="BN19" s="429"/>
      <c r="BO19" s="429"/>
      <c r="BP19" s="88" t="s">
        <v>61</v>
      </c>
      <c r="BQ19" s="88"/>
      <c r="BR19" s="88"/>
      <c r="BS19" s="88"/>
      <c r="BT19" s="89"/>
      <c r="BU19" s="88"/>
      <c r="BV19" s="88"/>
      <c r="BW19" s="124">
        <v>20</v>
      </c>
      <c r="BX19" s="124"/>
      <c r="BY19" s="124"/>
      <c r="BZ19" s="124"/>
      <c r="CA19" s="433"/>
      <c r="CB19" s="433"/>
      <c r="CC19" s="433"/>
      <c r="CD19" s="433"/>
      <c r="CE19" s="88" t="s">
        <v>62</v>
      </c>
      <c r="CF19" s="88"/>
      <c r="CG19" s="88"/>
      <c r="CH19" s="88"/>
      <c r="CI19" s="88"/>
      <c r="CJ19" s="90"/>
      <c r="CK19" s="88"/>
      <c r="CL19" s="124">
        <v>20</v>
      </c>
      <c r="CM19" s="124"/>
      <c r="CN19" s="124"/>
      <c r="CO19" s="124"/>
      <c r="CP19" s="433"/>
      <c r="CQ19" s="433"/>
      <c r="CR19" s="433"/>
      <c r="CS19" s="433"/>
      <c r="CT19" s="88" t="s">
        <v>63</v>
      </c>
      <c r="CU19" s="88"/>
      <c r="CV19" s="88"/>
      <c r="CW19" s="88"/>
      <c r="CX19" s="89"/>
      <c r="CY19" s="90"/>
      <c r="CZ19" s="88"/>
      <c r="DA19" s="124">
        <v>20</v>
      </c>
      <c r="DB19" s="124"/>
      <c r="DC19" s="124"/>
      <c r="DD19" s="124"/>
      <c r="DE19" s="433"/>
      <c r="DF19" s="433"/>
      <c r="DG19" s="433"/>
      <c r="DH19" s="433"/>
      <c r="DI19" s="88" t="s">
        <v>63</v>
      </c>
      <c r="DJ19" s="88"/>
      <c r="DK19" s="88"/>
      <c r="DL19" s="88"/>
      <c r="DM19" s="89"/>
    </row>
    <row r="20" spans="1:117" s="7" customFormat="1" ht="6" customHeight="1" thickBot="1" x14ac:dyDescent="0.25">
      <c r="A20" s="190"/>
      <c r="B20" s="191"/>
      <c r="C20" s="191"/>
      <c r="D20" s="191"/>
      <c r="E20" s="191"/>
      <c r="F20" s="191"/>
      <c r="G20" s="191"/>
      <c r="H20" s="191"/>
      <c r="I20" s="191"/>
      <c r="J20" s="192"/>
      <c r="K20" s="199"/>
      <c r="L20" s="200"/>
      <c r="M20" s="200"/>
      <c r="N20" s="200"/>
      <c r="O20" s="200"/>
      <c r="P20" s="200"/>
      <c r="Q20" s="200"/>
      <c r="R20" s="200"/>
      <c r="S20" s="200"/>
      <c r="T20" s="200"/>
      <c r="U20" s="200"/>
      <c r="V20" s="200"/>
      <c r="W20" s="200"/>
      <c r="X20" s="200"/>
      <c r="Y20" s="200"/>
      <c r="Z20" s="200"/>
      <c r="AA20" s="200"/>
      <c r="AB20" s="200"/>
      <c r="AC20" s="200"/>
      <c r="AD20" s="200"/>
      <c r="AE20" s="200"/>
      <c r="AF20" s="200"/>
      <c r="AG20" s="200"/>
      <c r="AH20" s="200"/>
      <c r="AI20" s="200"/>
      <c r="AJ20" s="200"/>
      <c r="AK20" s="200"/>
      <c r="AL20" s="200"/>
      <c r="AM20" s="200"/>
      <c r="AN20" s="200"/>
      <c r="AO20" s="200"/>
      <c r="AP20" s="200"/>
      <c r="AQ20" s="200"/>
      <c r="AR20" s="200"/>
      <c r="AS20" s="200"/>
      <c r="AT20" s="200"/>
      <c r="AU20" s="200"/>
      <c r="AV20" s="200"/>
      <c r="AW20" s="200"/>
      <c r="AX20" s="201"/>
      <c r="AY20" s="199"/>
      <c r="AZ20" s="200"/>
      <c r="BA20" s="200"/>
      <c r="BB20" s="200"/>
      <c r="BC20" s="200"/>
      <c r="BD20" s="200"/>
      <c r="BE20" s="201"/>
      <c r="BF20" s="114"/>
      <c r="BG20" s="115"/>
      <c r="BH20" s="115"/>
      <c r="BI20" s="115"/>
      <c r="BJ20" s="115"/>
      <c r="BK20" s="115"/>
      <c r="BL20" s="115"/>
      <c r="BM20" s="115"/>
      <c r="BN20" s="115"/>
      <c r="BO20" s="115"/>
      <c r="BP20" s="115"/>
      <c r="BQ20" s="115"/>
      <c r="BR20" s="115"/>
      <c r="BS20" s="115"/>
      <c r="BT20" s="116"/>
      <c r="BU20" s="115"/>
      <c r="BV20" s="115"/>
      <c r="BW20" s="115"/>
      <c r="BX20" s="115"/>
      <c r="BY20" s="115"/>
      <c r="BZ20" s="115"/>
      <c r="CA20" s="115"/>
      <c r="CB20" s="115"/>
      <c r="CC20" s="115"/>
      <c r="CD20" s="115"/>
      <c r="CE20" s="115"/>
      <c r="CF20" s="115"/>
      <c r="CG20" s="115"/>
      <c r="CH20" s="115"/>
      <c r="CI20" s="115"/>
      <c r="CJ20" s="114"/>
      <c r="CK20" s="115"/>
      <c r="CL20" s="115"/>
      <c r="CM20" s="115"/>
      <c r="CN20" s="115"/>
      <c r="CO20" s="115"/>
      <c r="CP20" s="115"/>
      <c r="CQ20" s="115"/>
      <c r="CR20" s="115"/>
      <c r="CS20" s="115"/>
      <c r="CT20" s="115"/>
      <c r="CU20" s="115"/>
      <c r="CV20" s="115"/>
      <c r="CW20" s="115"/>
      <c r="CX20" s="116"/>
      <c r="CY20" s="114"/>
      <c r="CZ20" s="115"/>
      <c r="DA20" s="115"/>
      <c r="DB20" s="115"/>
      <c r="DC20" s="115"/>
      <c r="DD20" s="115"/>
      <c r="DE20" s="115"/>
      <c r="DF20" s="115"/>
      <c r="DG20" s="115"/>
      <c r="DH20" s="115"/>
      <c r="DI20" s="115"/>
      <c r="DJ20" s="115"/>
      <c r="DK20" s="115"/>
      <c r="DL20" s="115"/>
      <c r="DM20" s="116"/>
    </row>
    <row r="21" spans="1:117" s="7" customFormat="1" ht="12" x14ac:dyDescent="0.2">
      <c r="A21" s="174"/>
      <c r="B21" s="175"/>
      <c r="C21" s="175"/>
      <c r="D21" s="175"/>
      <c r="E21" s="175"/>
      <c r="F21" s="175"/>
      <c r="G21" s="175"/>
      <c r="H21" s="175"/>
      <c r="I21" s="175"/>
      <c r="J21" s="176"/>
      <c r="K21" s="177" t="s">
        <v>17</v>
      </c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  <c r="AK21" s="178"/>
      <c r="AL21" s="178"/>
      <c r="AM21" s="178"/>
      <c r="AN21" s="178"/>
      <c r="AO21" s="178"/>
      <c r="AP21" s="178"/>
      <c r="AQ21" s="178"/>
      <c r="AR21" s="178"/>
      <c r="AS21" s="178"/>
      <c r="AT21" s="178"/>
      <c r="AU21" s="178"/>
      <c r="AV21" s="178"/>
      <c r="AW21" s="178"/>
      <c r="AX21" s="178"/>
      <c r="AY21" s="174" t="s">
        <v>67</v>
      </c>
      <c r="AZ21" s="175"/>
      <c r="BA21" s="175"/>
      <c r="BB21" s="175"/>
      <c r="BC21" s="175"/>
      <c r="BD21" s="175"/>
      <c r="BE21" s="179"/>
      <c r="BF21" s="180"/>
      <c r="BG21" s="118"/>
      <c r="BH21" s="118"/>
      <c r="BI21" s="118"/>
      <c r="BJ21" s="118"/>
      <c r="BK21" s="118"/>
      <c r="BL21" s="118"/>
      <c r="BM21" s="118"/>
      <c r="BN21" s="118"/>
      <c r="BO21" s="118"/>
      <c r="BP21" s="118"/>
      <c r="BQ21" s="118"/>
      <c r="BR21" s="118"/>
      <c r="BS21" s="118"/>
      <c r="BT21" s="181"/>
      <c r="BU21" s="118"/>
      <c r="BV21" s="118"/>
      <c r="BW21" s="118"/>
      <c r="BX21" s="118"/>
      <c r="BY21" s="118"/>
      <c r="BZ21" s="118"/>
      <c r="CA21" s="118"/>
      <c r="CB21" s="118"/>
      <c r="CC21" s="118"/>
      <c r="CD21" s="118"/>
      <c r="CE21" s="118"/>
      <c r="CF21" s="118"/>
      <c r="CG21" s="118"/>
      <c r="CH21" s="118"/>
      <c r="CI21" s="118"/>
      <c r="CJ21" s="117"/>
      <c r="CK21" s="118"/>
      <c r="CL21" s="118"/>
      <c r="CM21" s="118"/>
      <c r="CN21" s="118"/>
      <c r="CO21" s="118"/>
      <c r="CP21" s="118"/>
      <c r="CQ21" s="118"/>
      <c r="CR21" s="118"/>
      <c r="CS21" s="118"/>
      <c r="CT21" s="118"/>
      <c r="CU21" s="118"/>
      <c r="CV21" s="118"/>
      <c r="CW21" s="118"/>
      <c r="CX21" s="119"/>
      <c r="CY21" s="117"/>
      <c r="CZ21" s="118"/>
      <c r="DA21" s="118"/>
      <c r="DB21" s="118"/>
      <c r="DC21" s="118"/>
      <c r="DD21" s="118"/>
      <c r="DE21" s="118"/>
      <c r="DF21" s="118"/>
      <c r="DG21" s="118"/>
      <c r="DH21" s="118"/>
      <c r="DI21" s="118"/>
      <c r="DJ21" s="118"/>
      <c r="DK21" s="118"/>
      <c r="DL21" s="118"/>
      <c r="DM21" s="119"/>
    </row>
    <row r="22" spans="1:117" s="7" customFormat="1" ht="15" customHeight="1" x14ac:dyDescent="0.2">
      <c r="A22" s="132"/>
      <c r="B22" s="133"/>
      <c r="C22" s="133"/>
      <c r="D22" s="133"/>
      <c r="E22" s="133"/>
      <c r="F22" s="133"/>
      <c r="G22" s="133"/>
      <c r="H22" s="133"/>
      <c r="I22" s="133"/>
      <c r="J22" s="134"/>
      <c r="K22" s="138" t="s">
        <v>18</v>
      </c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39"/>
      <c r="AT22" s="139"/>
      <c r="AU22" s="139"/>
      <c r="AV22" s="139"/>
      <c r="AW22" s="139"/>
      <c r="AX22" s="139"/>
      <c r="AY22" s="132"/>
      <c r="AZ22" s="133"/>
      <c r="BA22" s="133"/>
      <c r="BB22" s="133"/>
      <c r="BC22" s="133"/>
      <c r="BD22" s="133"/>
      <c r="BE22" s="140"/>
      <c r="BF22" s="142"/>
      <c r="BG22" s="109"/>
      <c r="BH22" s="109"/>
      <c r="BI22" s="109"/>
      <c r="BJ22" s="109"/>
      <c r="BK22" s="109"/>
      <c r="BL22" s="109"/>
      <c r="BM22" s="109"/>
      <c r="BN22" s="109"/>
      <c r="BO22" s="109"/>
      <c r="BP22" s="109"/>
      <c r="BQ22" s="109"/>
      <c r="BR22" s="109"/>
      <c r="BS22" s="109"/>
      <c r="BT22" s="143"/>
      <c r="BU22" s="109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109"/>
      <c r="CI22" s="109"/>
      <c r="CJ22" s="108"/>
      <c r="CK22" s="109"/>
      <c r="CL22" s="109"/>
      <c r="CM22" s="109"/>
      <c r="CN22" s="109"/>
      <c r="CO22" s="109"/>
      <c r="CP22" s="109"/>
      <c r="CQ22" s="109"/>
      <c r="CR22" s="109"/>
      <c r="CS22" s="109"/>
      <c r="CT22" s="109"/>
      <c r="CU22" s="109"/>
      <c r="CV22" s="109"/>
      <c r="CW22" s="109"/>
      <c r="CX22" s="110"/>
      <c r="CY22" s="108"/>
      <c r="CZ22" s="109"/>
      <c r="DA22" s="109"/>
      <c r="DB22" s="109"/>
      <c r="DC22" s="109"/>
      <c r="DD22" s="109"/>
      <c r="DE22" s="109"/>
      <c r="DF22" s="109"/>
      <c r="DG22" s="109"/>
      <c r="DH22" s="109"/>
      <c r="DI22" s="109"/>
      <c r="DJ22" s="109"/>
      <c r="DK22" s="109"/>
      <c r="DL22" s="109"/>
      <c r="DM22" s="110"/>
    </row>
    <row r="23" spans="1:117" s="7" customFormat="1" ht="15" customHeight="1" x14ac:dyDescent="0.2">
      <c r="A23" s="135"/>
      <c r="B23" s="136"/>
      <c r="C23" s="136"/>
      <c r="D23" s="136"/>
      <c r="E23" s="136"/>
      <c r="F23" s="136"/>
      <c r="G23" s="136"/>
      <c r="H23" s="136"/>
      <c r="I23" s="136"/>
      <c r="J23" s="137"/>
      <c r="K23" s="9"/>
      <c r="L23" s="221" t="s">
        <v>19</v>
      </c>
      <c r="M23" s="221"/>
      <c r="N23" s="221"/>
      <c r="O23" s="221"/>
      <c r="P23" s="221"/>
      <c r="Q23" s="221"/>
      <c r="R23" s="221"/>
      <c r="S23" s="221"/>
      <c r="T23" s="221"/>
      <c r="U23" s="221"/>
      <c r="V23" s="221"/>
      <c r="W23" s="221"/>
      <c r="X23" s="221"/>
      <c r="Y23" s="221"/>
      <c r="Z23" s="221"/>
      <c r="AA23" s="221"/>
      <c r="AB23" s="221"/>
      <c r="AC23" s="221"/>
      <c r="AD23" s="221"/>
      <c r="AE23" s="221"/>
      <c r="AF23" s="221"/>
      <c r="AG23" s="221"/>
      <c r="AH23" s="221"/>
      <c r="AI23" s="221"/>
      <c r="AJ23" s="221"/>
      <c r="AK23" s="221"/>
      <c r="AL23" s="221"/>
      <c r="AM23" s="221"/>
      <c r="AN23" s="221"/>
      <c r="AO23" s="221"/>
      <c r="AP23" s="221"/>
      <c r="AQ23" s="221"/>
      <c r="AR23" s="221"/>
      <c r="AS23" s="221"/>
      <c r="AT23" s="221"/>
      <c r="AU23" s="221"/>
      <c r="AV23" s="221"/>
      <c r="AW23" s="221"/>
      <c r="AX23" s="221"/>
      <c r="AY23" s="135"/>
      <c r="AZ23" s="136"/>
      <c r="BA23" s="136"/>
      <c r="BB23" s="136"/>
      <c r="BC23" s="136"/>
      <c r="BD23" s="136"/>
      <c r="BE23" s="141"/>
      <c r="BF23" s="144"/>
      <c r="BG23" s="112"/>
      <c r="BH23" s="112"/>
      <c r="BI23" s="112"/>
      <c r="BJ23" s="112"/>
      <c r="BK23" s="112"/>
      <c r="BL23" s="112"/>
      <c r="BM23" s="112"/>
      <c r="BN23" s="112"/>
      <c r="BO23" s="112"/>
      <c r="BP23" s="112"/>
      <c r="BQ23" s="112"/>
      <c r="BR23" s="112"/>
      <c r="BS23" s="112"/>
      <c r="BT23" s="145"/>
      <c r="BU23" s="112"/>
      <c r="BV23" s="112"/>
      <c r="BW23" s="112"/>
      <c r="BX23" s="112"/>
      <c r="BY23" s="112"/>
      <c r="BZ23" s="112"/>
      <c r="CA23" s="112"/>
      <c r="CB23" s="112"/>
      <c r="CC23" s="112"/>
      <c r="CD23" s="112"/>
      <c r="CE23" s="112"/>
      <c r="CF23" s="112"/>
      <c r="CG23" s="112"/>
      <c r="CH23" s="112"/>
      <c r="CI23" s="112"/>
      <c r="CJ23" s="111"/>
      <c r="CK23" s="112"/>
      <c r="CL23" s="112"/>
      <c r="CM23" s="112"/>
      <c r="CN23" s="112"/>
      <c r="CO23" s="112"/>
      <c r="CP23" s="112"/>
      <c r="CQ23" s="112"/>
      <c r="CR23" s="112"/>
      <c r="CS23" s="112"/>
      <c r="CT23" s="112"/>
      <c r="CU23" s="112"/>
      <c r="CV23" s="112"/>
      <c r="CW23" s="112"/>
      <c r="CX23" s="113"/>
      <c r="CY23" s="111"/>
      <c r="CZ23" s="112"/>
      <c r="DA23" s="112"/>
      <c r="DB23" s="112"/>
      <c r="DC23" s="112"/>
      <c r="DD23" s="112"/>
      <c r="DE23" s="112"/>
      <c r="DF23" s="112"/>
      <c r="DG23" s="112"/>
      <c r="DH23" s="112"/>
      <c r="DI23" s="112"/>
      <c r="DJ23" s="112"/>
      <c r="DK23" s="112"/>
      <c r="DL23" s="112"/>
      <c r="DM23" s="113"/>
    </row>
    <row r="24" spans="1:117" s="7" customFormat="1" ht="15" customHeight="1" x14ac:dyDescent="0.2">
      <c r="A24" s="125"/>
      <c r="B24" s="126"/>
      <c r="C24" s="126"/>
      <c r="D24" s="126"/>
      <c r="E24" s="126"/>
      <c r="F24" s="126"/>
      <c r="G24" s="126"/>
      <c r="H24" s="126"/>
      <c r="I24" s="126"/>
      <c r="J24" s="127"/>
      <c r="K24" s="10"/>
      <c r="L24" s="220" t="s">
        <v>20</v>
      </c>
      <c r="M24" s="220"/>
      <c r="N24" s="220"/>
      <c r="O24" s="220"/>
      <c r="P24" s="220"/>
      <c r="Q24" s="220"/>
      <c r="R24" s="220"/>
      <c r="S24" s="220"/>
      <c r="T24" s="220"/>
      <c r="U24" s="220"/>
      <c r="V24" s="220"/>
      <c r="W24" s="220"/>
      <c r="X24" s="220"/>
      <c r="Y24" s="220"/>
      <c r="Z24" s="220"/>
      <c r="AA24" s="220"/>
      <c r="AB24" s="220"/>
      <c r="AC24" s="220"/>
      <c r="AD24" s="220"/>
      <c r="AE24" s="220"/>
      <c r="AF24" s="220"/>
      <c r="AG24" s="220"/>
      <c r="AH24" s="220"/>
      <c r="AI24" s="220"/>
      <c r="AJ24" s="220"/>
      <c r="AK24" s="220"/>
      <c r="AL24" s="220"/>
      <c r="AM24" s="220"/>
      <c r="AN24" s="220"/>
      <c r="AO24" s="220"/>
      <c r="AP24" s="220"/>
      <c r="AQ24" s="220"/>
      <c r="AR24" s="220"/>
      <c r="AS24" s="220"/>
      <c r="AT24" s="220"/>
      <c r="AU24" s="220"/>
      <c r="AV24" s="220"/>
      <c r="AW24" s="220"/>
      <c r="AX24" s="220"/>
      <c r="AY24" s="125" t="s">
        <v>68</v>
      </c>
      <c r="AZ24" s="126"/>
      <c r="BA24" s="126"/>
      <c r="BB24" s="126"/>
      <c r="BC24" s="126"/>
      <c r="BD24" s="126"/>
      <c r="BE24" s="129"/>
      <c r="BF24" s="130"/>
      <c r="BG24" s="94"/>
      <c r="BH24" s="94"/>
      <c r="BI24" s="94"/>
      <c r="BJ24" s="94"/>
      <c r="BK24" s="94"/>
      <c r="BL24" s="94"/>
      <c r="BM24" s="94"/>
      <c r="BN24" s="94"/>
      <c r="BO24" s="94"/>
      <c r="BP24" s="94"/>
      <c r="BQ24" s="94"/>
      <c r="BR24" s="94"/>
      <c r="BS24" s="94"/>
      <c r="BT24" s="131"/>
      <c r="BU24" s="93"/>
      <c r="BV24" s="94"/>
      <c r="BW24" s="94"/>
      <c r="BX24" s="94"/>
      <c r="BY24" s="94"/>
      <c r="BZ24" s="94"/>
      <c r="CA24" s="94"/>
      <c r="CB24" s="94"/>
      <c r="CC24" s="94"/>
      <c r="CD24" s="94"/>
      <c r="CE24" s="94"/>
      <c r="CF24" s="94"/>
      <c r="CG24" s="94"/>
      <c r="CH24" s="94"/>
      <c r="CI24" s="131"/>
      <c r="CJ24" s="93"/>
      <c r="CK24" s="94"/>
      <c r="CL24" s="94"/>
      <c r="CM24" s="94"/>
      <c r="CN24" s="94"/>
      <c r="CO24" s="94"/>
      <c r="CP24" s="94"/>
      <c r="CQ24" s="94"/>
      <c r="CR24" s="94"/>
      <c r="CS24" s="94"/>
      <c r="CT24" s="94"/>
      <c r="CU24" s="94"/>
      <c r="CV24" s="94"/>
      <c r="CW24" s="94"/>
      <c r="CX24" s="95"/>
      <c r="CY24" s="93"/>
      <c r="CZ24" s="94"/>
      <c r="DA24" s="94"/>
      <c r="DB24" s="94"/>
      <c r="DC24" s="94"/>
      <c r="DD24" s="94"/>
      <c r="DE24" s="94"/>
      <c r="DF24" s="94"/>
      <c r="DG24" s="94"/>
      <c r="DH24" s="94"/>
      <c r="DI24" s="94"/>
      <c r="DJ24" s="94"/>
      <c r="DK24" s="94"/>
      <c r="DL24" s="94"/>
      <c r="DM24" s="95"/>
    </row>
    <row r="25" spans="1:117" s="7" customFormat="1" ht="15" customHeight="1" x14ac:dyDescent="0.2">
      <c r="A25" s="125"/>
      <c r="B25" s="126"/>
      <c r="C25" s="126"/>
      <c r="D25" s="126"/>
      <c r="E25" s="126"/>
      <c r="F25" s="126"/>
      <c r="G25" s="126"/>
      <c r="H25" s="126"/>
      <c r="I25" s="126"/>
      <c r="J25" s="127"/>
      <c r="K25" s="10"/>
      <c r="L25" s="220" t="s">
        <v>102</v>
      </c>
      <c r="M25" s="220"/>
      <c r="N25" s="220"/>
      <c r="O25" s="220"/>
      <c r="P25" s="220"/>
      <c r="Q25" s="220"/>
      <c r="R25" s="220"/>
      <c r="S25" s="220"/>
      <c r="T25" s="220"/>
      <c r="U25" s="220"/>
      <c r="V25" s="220"/>
      <c r="W25" s="220"/>
      <c r="X25" s="220"/>
      <c r="Y25" s="220"/>
      <c r="Z25" s="220"/>
      <c r="AA25" s="220"/>
      <c r="AB25" s="220"/>
      <c r="AC25" s="220"/>
      <c r="AD25" s="220"/>
      <c r="AE25" s="220"/>
      <c r="AF25" s="220"/>
      <c r="AG25" s="220"/>
      <c r="AH25" s="220"/>
      <c r="AI25" s="220"/>
      <c r="AJ25" s="220"/>
      <c r="AK25" s="220"/>
      <c r="AL25" s="220"/>
      <c r="AM25" s="220"/>
      <c r="AN25" s="220"/>
      <c r="AO25" s="220"/>
      <c r="AP25" s="220"/>
      <c r="AQ25" s="220"/>
      <c r="AR25" s="220"/>
      <c r="AS25" s="220"/>
      <c r="AT25" s="220"/>
      <c r="AU25" s="220"/>
      <c r="AV25" s="220"/>
      <c r="AW25" s="220"/>
      <c r="AX25" s="220"/>
      <c r="AY25" s="125" t="s">
        <v>69</v>
      </c>
      <c r="AZ25" s="126"/>
      <c r="BA25" s="126"/>
      <c r="BB25" s="126"/>
      <c r="BC25" s="126"/>
      <c r="BD25" s="126"/>
      <c r="BE25" s="129"/>
      <c r="BF25" s="130"/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94"/>
      <c r="BR25" s="94"/>
      <c r="BS25" s="94"/>
      <c r="BT25" s="131"/>
      <c r="BU25" s="93"/>
      <c r="BV25" s="94"/>
      <c r="BW25" s="94"/>
      <c r="BX25" s="94"/>
      <c r="BY25" s="94"/>
      <c r="BZ25" s="94"/>
      <c r="CA25" s="94"/>
      <c r="CB25" s="94"/>
      <c r="CC25" s="94"/>
      <c r="CD25" s="94"/>
      <c r="CE25" s="94"/>
      <c r="CF25" s="94"/>
      <c r="CG25" s="94"/>
      <c r="CH25" s="94"/>
      <c r="CI25" s="131"/>
      <c r="CJ25" s="93"/>
      <c r="CK25" s="94"/>
      <c r="CL25" s="94"/>
      <c r="CM25" s="94"/>
      <c r="CN25" s="94"/>
      <c r="CO25" s="94"/>
      <c r="CP25" s="94"/>
      <c r="CQ25" s="94"/>
      <c r="CR25" s="94"/>
      <c r="CS25" s="94"/>
      <c r="CT25" s="94"/>
      <c r="CU25" s="94"/>
      <c r="CV25" s="94"/>
      <c r="CW25" s="94"/>
      <c r="CX25" s="95"/>
      <c r="CY25" s="93"/>
      <c r="CZ25" s="94"/>
      <c r="DA25" s="94"/>
      <c r="DB25" s="94"/>
      <c r="DC25" s="94"/>
      <c r="DD25" s="94"/>
      <c r="DE25" s="94"/>
      <c r="DF25" s="94"/>
      <c r="DG25" s="94"/>
      <c r="DH25" s="94"/>
      <c r="DI25" s="94"/>
      <c r="DJ25" s="94"/>
      <c r="DK25" s="94"/>
      <c r="DL25" s="94"/>
      <c r="DM25" s="95"/>
    </row>
    <row r="26" spans="1:117" s="7" customFormat="1" ht="15" customHeight="1" x14ac:dyDescent="0.2">
      <c r="A26" s="125"/>
      <c r="B26" s="126"/>
      <c r="C26" s="126"/>
      <c r="D26" s="126"/>
      <c r="E26" s="126"/>
      <c r="F26" s="126"/>
      <c r="G26" s="126"/>
      <c r="H26" s="126"/>
      <c r="I26" s="126"/>
      <c r="J26" s="127"/>
      <c r="K26" s="10"/>
      <c r="L26" s="220" t="s">
        <v>103</v>
      </c>
      <c r="M26" s="220"/>
      <c r="N26" s="220"/>
      <c r="O26" s="220"/>
      <c r="P26" s="220"/>
      <c r="Q26" s="220"/>
      <c r="R26" s="220"/>
      <c r="S26" s="220"/>
      <c r="T26" s="220"/>
      <c r="U26" s="220"/>
      <c r="V26" s="220"/>
      <c r="W26" s="220"/>
      <c r="X26" s="220"/>
      <c r="Y26" s="220"/>
      <c r="Z26" s="220"/>
      <c r="AA26" s="220"/>
      <c r="AB26" s="220"/>
      <c r="AC26" s="220"/>
      <c r="AD26" s="220"/>
      <c r="AE26" s="220"/>
      <c r="AF26" s="220"/>
      <c r="AG26" s="220"/>
      <c r="AH26" s="220"/>
      <c r="AI26" s="220"/>
      <c r="AJ26" s="220"/>
      <c r="AK26" s="220"/>
      <c r="AL26" s="220"/>
      <c r="AM26" s="220"/>
      <c r="AN26" s="220"/>
      <c r="AO26" s="220"/>
      <c r="AP26" s="220"/>
      <c r="AQ26" s="220"/>
      <c r="AR26" s="220"/>
      <c r="AS26" s="220"/>
      <c r="AT26" s="220"/>
      <c r="AU26" s="220"/>
      <c r="AV26" s="220"/>
      <c r="AW26" s="220"/>
      <c r="AX26" s="220"/>
      <c r="AY26" s="125" t="s">
        <v>70</v>
      </c>
      <c r="AZ26" s="126"/>
      <c r="BA26" s="126"/>
      <c r="BB26" s="126"/>
      <c r="BC26" s="126"/>
      <c r="BD26" s="126"/>
      <c r="BE26" s="129"/>
      <c r="BF26" s="130"/>
      <c r="BG26" s="94"/>
      <c r="BH26" s="94"/>
      <c r="BI26" s="94"/>
      <c r="BJ26" s="94"/>
      <c r="BK26" s="94"/>
      <c r="BL26" s="94"/>
      <c r="BM26" s="94"/>
      <c r="BN26" s="94"/>
      <c r="BO26" s="94"/>
      <c r="BP26" s="94"/>
      <c r="BQ26" s="94"/>
      <c r="BR26" s="94"/>
      <c r="BS26" s="94"/>
      <c r="BT26" s="131"/>
      <c r="BU26" s="93"/>
      <c r="BV26" s="94"/>
      <c r="BW26" s="94"/>
      <c r="BX26" s="94"/>
      <c r="BY26" s="94"/>
      <c r="BZ26" s="94"/>
      <c r="CA26" s="94"/>
      <c r="CB26" s="94"/>
      <c r="CC26" s="94"/>
      <c r="CD26" s="94"/>
      <c r="CE26" s="94"/>
      <c r="CF26" s="94"/>
      <c r="CG26" s="94"/>
      <c r="CH26" s="94"/>
      <c r="CI26" s="131"/>
      <c r="CJ26" s="93"/>
      <c r="CK26" s="94"/>
      <c r="CL26" s="94"/>
      <c r="CM26" s="94"/>
      <c r="CN26" s="94"/>
      <c r="CO26" s="94"/>
      <c r="CP26" s="94"/>
      <c r="CQ26" s="94"/>
      <c r="CR26" s="94"/>
      <c r="CS26" s="94"/>
      <c r="CT26" s="94"/>
      <c r="CU26" s="94"/>
      <c r="CV26" s="94"/>
      <c r="CW26" s="94"/>
      <c r="CX26" s="95"/>
      <c r="CY26" s="93"/>
      <c r="CZ26" s="94"/>
      <c r="DA26" s="94"/>
      <c r="DB26" s="94"/>
      <c r="DC26" s="94"/>
      <c r="DD26" s="94"/>
      <c r="DE26" s="94"/>
      <c r="DF26" s="94"/>
      <c r="DG26" s="94"/>
      <c r="DH26" s="94"/>
      <c r="DI26" s="94"/>
      <c r="DJ26" s="94"/>
      <c r="DK26" s="94"/>
      <c r="DL26" s="94"/>
      <c r="DM26" s="95"/>
    </row>
    <row r="27" spans="1:117" s="7" customFormat="1" ht="15" customHeight="1" x14ac:dyDescent="0.2">
      <c r="A27" s="125"/>
      <c r="B27" s="126"/>
      <c r="C27" s="126"/>
      <c r="D27" s="126"/>
      <c r="E27" s="126"/>
      <c r="F27" s="126"/>
      <c r="G27" s="126"/>
      <c r="H27" s="126"/>
      <c r="I27" s="126"/>
      <c r="J27" s="127"/>
      <c r="K27" s="10"/>
      <c r="L27" s="220" t="s">
        <v>21</v>
      </c>
      <c r="M27" s="220"/>
      <c r="N27" s="220"/>
      <c r="O27" s="220"/>
      <c r="P27" s="220"/>
      <c r="Q27" s="220"/>
      <c r="R27" s="220"/>
      <c r="S27" s="220"/>
      <c r="T27" s="220"/>
      <c r="U27" s="220"/>
      <c r="V27" s="220"/>
      <c r="W27" s="220"/>
      <c r="X27" s="220"/>
      <c r="Y27" s="220"/>
      <c r="Z27" s="220"/>
      <c r="AA27" s="220"/>
      <c r="AB27" s="220"/>
      <c r="AC27" s="220"/>
      <c r="AD27" s="220"/>
      <c r="AE27" s="220"/>
      <c r="AF27" s="220"/>
      <c r="AG27" s="220"/>
      <c r="AH27" s="220"/>
      <c r="AI27" s="220"/>
      <c r="AJ27" s="220"/>
      <c r="AK27" s="220"/>
      <c r="AL27" s="220"/>
      <c r="AM27" s="220"/>
      <c r="AN27" s="220"/>
      <c r="AO27" s="220"/>
      <c r="AP27" s="220"/>
      <c r="AQ27" s="220"/>
      <c r="AR27" s="220"/>
      <c r="AS27" s="220"/>
      <c r="AT27" s="220"/>
      <c r="AU27" s="220"/>
      <c r="AV27" s="220"/>
      <c r="AW27" s="220"/>
      <c r="AX27" s="220"/>
      <c r="AY27" s="125" t="s">
        <v>71</v>
      </c>
      <c r="AZ27" s="126"/>
      <c r="BA27" s="126"/>
      <c r="BB27" s="126"/>
      <c r="BC27" s="126"/>
      <c r="BD27" s="126"/>
      <c r="BE27" s="129"/>
      <c r="BF27" s="130"/>
      <c r="BG27" s="94"/>
      <c r="BH27" s="94"/>
      <c r="BI27" s="94"/>
      <c r="BJ27" s="94"/>
      <c r="BK27" s="94"/>
      <c r="BL27" s="94"/>
      <c r="BM27" s="94"/>
      <c r="BN27" s="94"/>
      <c r="BO27" s="94"/>
      <c r="BP27" s="94"/>
      <c r="BQ27" s="94"/>
      <c r="BR27" s="94"/>
      <c r="BS27" s="94"/>
      <c r="BT27" s="131"/>
      <c r="BU27" s="93"/>
      <c r="BV27" s="94"/>
      <c r="BW27" s="94"/>
      <c r="BX27" s="94"/>
      <c r="BY27" s="94"/>
      <c r="BZ27" s="94"/>
      <c r="CA27" s="94"/>
      <c r="CB27" s="94"/>
      <c r="CC27" s="94"/>
      <c r="CD27" s="94"/>
      <c r="CE27" s="94"/>
      <c r="CF27" s="94"/>
      <c r="CG27" s="94"/>
      <c r="CH27" s="94"/>
      <c r="CI27" s="131"/>
      <c r="CJ27" s="93"/>
      <c r="CK27" s="94"/>
      <c r="CL27" s="94"/>
      <c r="CM27" s="94"/>
      <c r="CN27" s="94"/>
      <c r="CO27" s="94"/>
      <c r="CP27" s="94"/>
      <c r="CQ27" s="94"/>
      <c r="CR27" s="94"/>
      <c r="CS27" s="94"/>
      <c r="CT27" s="94"/>
      <c r="CU27" s="94"/>
      <c r="CV27" s="94"/>
      <c r="CW27" s="94"/>
      <c r="CX27" s="95"/>
      <c r="CY27" s="93"/>
      <c r="CZ27" s="94"/>
      <c r="DA27" s="94"/>
      <c r="DB27" s="94"/>
      <c r="DC27" s="94"/>
      <c r="DD27" s="94"/>
      <c r="DE27" s="94"/>
      <c r="DF27" s="94"/>
      <c r="DG27" s="94"/>
      <c r="DH27" s="94"/>
      <c r="DI27" s="94"/>
      <c r="DJ27" s="94"/>
      <c r="DK27" s="94"/>
      <c r="DL27" s="94"/>
      <c r="DM27" s="95"/>
    </row>
    <row r="28" spans="1:117" s="7" customFormat="1" ht="27.95" customHeight="1" x14ac:dyDescent="0.2">
      <c r="A28" s="125"/>
      <c r="B28" s="126"/>
      <c r="C28" s="126"/>
      <c r="D28" s="126"/>
      <c r="E28" s="126"/>
      <c r="F28" s="126"/>
      <c r="G28" s="126"/>
      <c r="H28" s="126"/>
      <c r="I28" s="126"/>
      <c r="J28" s="127"/>
      <c r="K28" s="10"/>
      <c r="L28" s="219" t="s">
        <v>22</v>
      </c>
      <c r="M28" s="219"/>
      <c r="N28" s="219"/>
      <c r="O28" s="219"/>
      <c r="P28" s="219"/>
      <c r="Q28" s="219"/>
      <c r="R28" s="219"/>
      <c r="S28" s="219"/>
      <c r="T28" s="219"/>
      <c r="U28" s="219"/>
      <c r="V28" s="219"/>
      <c r="W28" s="219"/>
      <c r="X28" s="219"/>
      <c r="Y28" s="219"/>
      <c r="Z28" s="219"/>
      <c r="AA28" s="219"/>
      <c r="AB28" s="219"/>
      <c r="AC28" s="219"/>
      <c r="AD28" s="219"/>
      <c r="AE28" s="219"/>
      <c r="AF28" s="219"/>
      <c r="AG28" s="219"/>
      <c r="AH28" s="219"/>
      <c r="AI28" s="219"/>
      <c r="AJ28" s="219"/>
      <c r="AK28" s="219"/>
      <c r="AL28" s="219"/>
      <c r="AM28" s="219"/>
      <c r="AN28" s="219"/>
      <c r="AO28" s="219"/>
      <c r="AP28" s="219"/>
      <c r="AQ28" s="219"/>
      <c r="AR28" s="219"/>
      <c r="AS28" s="219"/>
      <c r="AT28" s="219"/>
      <c r="AU28" s="219"/>
      <c r="AV28" s="219"/>
      <c r="AW28" s="219"/>
      <c r="AX28" s="219"/>
      <c r="AY28" s="170" t="s">
        <v>72</v>
      </c>
      <c r="AZ28" s="171"/>
      <c r="BA28" s="171"/>
      <c r="BB28" s="171"/>
      <c r="BC28" s="171"/>
      <c r="BD28" s="171"/>
      <c r="BE28" s="172"/>
      <c r="BF28" s="130"/>
      <c r="BG28" s="94"/>
      <c r="BH28" s="94"/>
      <c r="BI28" s="94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131"/>
      <c r="BU28" s="93"/>
      <c r="BV28" s="94"/>
      <c r="BW28" s="94"/>
      <c r="BX28" s="94"/>
      <c r="BY28" s="94"/>
      <c r="BZ28" s="94"/>
      <c r="CA28" s="94"/>
      <c r="CB28" s="94"/>
      <c r="CC28" s="94"/>
      <c r="CD28" s="94"/>
      <c r="CE28" s="94"/>
      <c r="CF28" s="94"/>
      <c r="CG28" s="94"/>
      <c r="CH28" s="94"/>
      <c r="CI28" s="131"/>
      <c r="CJ28" s="93"/>
      <c r="CK28" s="94"/>
      <c r="CL28" s="94"/>
      <c r="CM28" s="94"/>
      <c r="CN28" s="94"/>
      <c r="CO28" s="94"/>
      <c r="CP28" s="94"/>
      <c r="CQ28" s="94"/>
      <c r="CR28" s="94"/>
      <c r="CS28" s="94"/>
      <c r="CT28" s="94"/>
      <c r="CU28" s="94"/>
      <c r="CV28" s="94"/>
      <c r="CW28" s="94"/>
      <c r="CX28" s="95"/>
      <c r="CY28" s="93"/>
      <c r="CZ28" s="94"/>
      <c r="DA28" s="94"/>
      <c r="DB28" s="94"/>
      <c r="DC28" s="94"/>
      <c r="DD28" s="94"/>
      <c r="DE28" s="94"/>
      <c r="DF28" s="94"/>
      <c r="DG28" s="94"/>
      <c r="DH28" s="94"/>
      <c r="DI28" s="94"/>
      <c r="DJ28" s="94"/>
      <c r="DK28" s="94"/>
      <c r="DL28" s="94"/>
      <c r="DM28" s="95"/>
    </row>
    <row r="29" spans="1:117" s="7" customFormat="1" ht="15" customHeight="1" x14ac:dyDescent="0.2">
      <c r="A29" s="125"/>
      <c r="B29" s="126"/>
      <c r="C29" s="126"/>
      <c r="D29" s="126"/>
      <c r="E29" s="126"/>
      <c r="F29" s="126"/>
      <c r="G29" s="126"/>
      <c r="H29" s="126"/>
      <c r="I29" s="126"/>
      <c r="J29" s="127"/>
      <c r="K29" s="10"/>
      <c r="L29" s="220" t="s">
        <v>23</v>
      </c>
      <c r="M29" s="220"/>
      <c r="N29" s="220"/>
      <c r="O29" s="220"/>
      <c r="P29" s="220"/>
      <c r="Q29" s="220"/>
      <c r="R29" s="220"/>
      <c r="S29" s="220"/>
      <c r="T29" s="220"/>
      <c r="U29" s="220"/>
      <c r="V29" s="220"/>
      <c r="W29" s="220"/>
      <c r="X29" s="220"/>
      <c r="Y29" s="220"/>
      <c r="Z29" s="220"/>
      <c r="AA29" s="220"/>
      <c r="AB29" s="220"/>
      <c r="AC29" s="220"/>
      <c r="AD29" s="220"/>
      <c r="AE29" s="220"/>
      <c r="AF29" s="220"/>
      <c r="AG29" s="220"/>
      <c r="AH29" s="220"/>
      <c r="AI29" s="220"/>
      <c r="AJ29" s="220"/>
      <c r="AK29" s="220"/>
      <c r="AL29" s="220"/>
      <c r="AM29" s="220"/>
      <c r="AN29" s="220"/>
      <c r="AO29" s="220"/>
      <c r="AP29" s="220"/>
      <c r="AQ29" s="220"/>
      <c r="AR29" s="220"/>
      <c r="AS29" s="220"/>
      <c r="AT29" s="220"/>
      <c r="AU29" s="220"/>
      <c r="AV29" s="220"/>
      <c r="AW29" s="220"/>
      <c r="AX29" s="220"/>
      <c r="AY29" s="125" t="s">
        <v>73</v>
      </c>
      <c r="AZ29" s="126"/>
      <c r="BA29" s="126"/>
      <c r="BB29" s="126"/>
      <c r="BC29" s="126"/>
      <c r="BD29" s="126"/>
      <c r="BE29" s="129"/>
      <c r="BF29" s="130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131"/>
      <c r="BU29" s="93"/>
      <c r="BV29" s="94"/>
      <c r="BW29" s="94"/>
      <c r="BX29" s="94"/>
      <c r="BY29" s="94"/>
      <c r="BZ29" s="94"/>
      <c r="CA29" s="94"/>
      <c r="CB29" s="94"/>
      <c r="CC29" s="94"/>
      <c r="CD29" s="94"/>
      <c r="CE29" s="94"/>
      <c r="CF29" s="94"/>
      <c r="CG29" s="94"/>
      <c r="CH29" s="94"/>
      <c r="CI29" s="131"/>
      <c r="CJ29" s="93"/>
      <c r="CK29" s="94"/>
      <c r="CL29" s="94"/>
      <c r="CM29" s="94"/>
      <c r="CN29" s="94"/>
      <c r="CO29" s="94"/>
      <c r="CP29" s="94"/>
      <c r="CQ29" s="94"/>
      <c r="CR29" s="94"/>
      <c r="CS29" s="94"/>
      <c r="CT29" s="94"/>
      <c r="CU29" s="94"/>
      <c r="CV29" s="94"/>
      <c r="CW29" s="94"/>
      <c r="CX29" s="95"/>
      <c r="CY29" s="93"/>
      <c r="CZ29" s="94"/>
      <c r="DA29" s="94"/>
      <c r="DB29" s="94"/>
      <c r="DC29" s="94"/>
      <c r="DD29" s="94"/>
      <c r="DE29" s="94"/>
      <c r="DF29" s="94"/>
      <c r="DG29" s="94"/>
      <c r="DH29" s="94"/>
      <c r="DI29" s="94"/>
      <c r="DJ29" s="94"/>
      <c r="DK29" s="94"/>
      <c r="DL29" s="94"/>
      <c r="DM29" s="95"/>
    </row>
    <row r="30" spans="1:117" s="7" customFormat="1" ht="15" customHeight="1" x14ac:dyDescent="0.2">
      <c r="A30" s="125"/>
      <c r="B30" s="126"/>
      <c r="C30" s="126"/>
      <c r="D30" s="126"/>
      <c r="E30" s="126"/>
      <c r="F30" s="126"/>
      <c r="G30" s="126"/>
      <c r="H30" s="126"/>
      <c r="I30" s="126"/>
      <c r="J30" s="127"/>
      <c r="K30" s="10"/>
      <c r="L30" s="220" t="s">
        <v>24</v>
      </c>
      <c r="M30" s="220"/>
      <c r="N30" s="220"/>
      <c r="O30" s="220"/>
      <c r="P30" s="220"/>
      <c r="Q30" s="220"/>
      <c r="R30" s="220"/>
      <c r="S30" s="220"/>
      <c r="T30" s="220"/>
      <c r="U30" s="220"/>
      <c r="V30" s="220"/>
      <c r="W30" s="220"/>
      <c r="X30" s="220"/>
      <c r="Y30" s="220"/>
      <c r="Z30" s="220"/>
      <c r="AA30" s="220"/>
      <c r="AB30" s="220"/>
      <c r="AC30" s="220"/>
      <c r="AD30" s="220"/>
      <c r="AE30" s="220"/>
      <c r="AF30" s="220"/>
      <c r="AG30" s="220"/>
      <c r="AH30" s="220"/>
      <c r="AI30" s="220"/>
      <c r="AJ30" s="220"/>
      <c r="AK30" s="220"/>
      <c r="AL30" s="220"/>
      <c r="AM30" s="220"/>
      <c r="AN30" s="220"/>
      <c r="AO30" s="220"/>
      <c r="AP30" s="220"/>
      <c r="AQ30" s="220"/>
      <c r="AR30" s="220"/>
      <c r="AS30" s="220"/>
      <c r="AT30" s="220"/>
      <c r="AU30" s="220"/>
      <c r="AV30" s="220"/>
      <c r="AW30" s="220"/>
      <c r="AX30" s="220"/>
      <c r="AY30" s="125" t="s">
        <v>104</v>
      </c>
      <c r="AZ30" s="126"/>
      <c r="BA30" s="126"/>
      <c r="BB30" s="126"/>
      <c r="BC30" s="126"/>
      <c r="BD30" s="126"/>
      <c r="BE30" s="129"/>
      <c r="BF30" s="130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131"/>
      <c r="BU30" s="93"/>
      <c r="BV30" s="94"/>
      <c r="BW30" s="94"/>
      <c r="BX30" s="94"/>
      <c r="BY30" s="94"/>
      <c r="BZ30" s="94"/>
      <c r="CA30" s="94"/>
      <c r="CB30" s="94"/>
      <c r="CC30" s="94"/>
      <c r="CD30" s="94"/>
      <c r="CE30" s="94"/>
      <c r="CF30" s="94"/>
      <c r="CG30" s="94"/>
      <c r="CH30" s="94"/>
      <c r="CI30" s="131"/>
      <c r="CJ30" s="93"/>
      <c r="CK30" s="94"/>
      <c r="CL30" s="94"/>
      <c r="CM30" s="94"/>
      <c r="CN30" s="94"/>
      <c r="CO30" s="94"/>
      <c r="CP30" s="94"/>
      <c r="CQ30" s="94"/>
      <c r="CR30" s="94"/>
      <c r="CS30" s="94"/>
      <c r="CT30" s="94"/>
      <c r="CU30" s="94"/>
      <c r="CV30" s="94"/>
      <c r="CW30" s="94"/>
      <c r="CX30" s="95"/>
      <c r="CY30" s="93"/>
      <c r="CZ30" s="94"/>
      <c r="DA30" s="94"/>
      <c r="DB30" s="94"/>
      <c r="DC30" s="94"/>
      <c r="DD30" s="94"/>
      <c r="DE30" s="94"/>
      <c r="DF30" s="94"/>
      <c r="DG30" s="94"/>
      <c r="DH30" s="94"/>
      <c r="DI30" s="94"/>
      <c r="DJ30" s="94"/>
      <c r="DK30" s="94"/>
      <c r="DL30" s="94"/>
      <c r="DM30" s="95"/>
    </row>
    <row r="31" spans="1:117" s="12" customFormat="1" ht="14.25" customHeight="1" thickBot="1" x14ac:dyDescent="0.25">
      <c r="A31" s="156"/>
      <c r="B31" s="157"/>
      <c r="C31" s="157"/>
      <c r="D31" s="157"/>
      <c r="E31" s="157"/>
      <c r="F31" s="157"/>
      <c r="G31" s="157"/>
      <c r="H31" s="157"/>
      <c r="I31" s="157"/>
      <c r="J31" s="158"/>
      <c r="K31" s="11"/>
      <c r="L31" s="159" t="s">
        <v>25</v>
      </c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  <c r="AF31" s="159"/>
      <c r="AG31" s="159"/>
      <c r="AH31" s="159"/>
      <c r="AI31" s="159"/>
      <c r="AJ31" s="159"/>
      <c r="AK31" s="159"/>
      <c r="AL31" s="159"/>
      <c r="AM31" s="159"/>
      <c r="AN31" s="159"/>
      <c r="AO31" s="159"/>
      <c r="AP31" s="159"/>
      <c r="AQ31" s="159"/>
      <c r="AR31" s="159"/>
      <c r="AS31" s="159"/>
      <c r="AT31" s="159"/>
      <c r="AU31" s="159"/>
      <c r="AV31" s="159"/>
      <c r="AW31" s="159"/>
      <c r="AX31" s="159"/>
      <c r="AY31" s="160" t="s">
        <v>105</v>
      </c>
      <c r="AZ31" s="161"/>
      <c r="BA31" s="161"/>
      <c r="BB31" s="161"/>
      <c r="BC31" s="161"/>
      <c r="BD31" s="161"/>
      <c r="BE31" s="162"/>
      <c r="BF31" s="163"/>
      <c r="BG31" s="97"/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7"/>
      <c r="BS31" s="97"/>
      <c r="BT31" s="164"/>
      <c r="BU31" s="96"/>
      <c r="BV31" s="97"/>
      <c r="BW31" s="97"/>
      <c r="BX31" s="97"/>
      <c r="BY31" s="97"/>
      <c r="BZ31" s="97"/>
      <c r="CA31" s="97"/>
      <c r="CB31" s="97"/>
      <c r="CC31" s="97"/>
      <c r="CD31" s="97"/>
      <c r="CE31" s="97"/>
      <c r="CF31" s="97"/>
      <c r="CG31" s="97"/>
      <c r="CH31" s="97"/>
      <c r="CI31" s="164"/>
      <c r="CJ31" s="96"/>
      <c r="CK31" s="97"/>
      <c r="CL31" s="97"/>
      <c r="CM31" s="97"/>
      <c r="CN31" s="97"/>
      <c r="CO31" s="97"/>
      <c r="CP31" s="97"/>
      <c r="CQ31" s="97"/>
      <c r="CR31" s="97"/>
      <c r="CS31" s="97"/>
      <c r="CT31" s="97"/>
      <c r="CU31" s="97"/>
      <c r="CV31" s="97"/>
      <c r="CW31" s="97"/>
      <c r="CX31" s="98"/>
      <c r="CY31" s="96"/>
      <c r="CZ31" s="97"/>
      <c r="DA31" s="97"/>
      <c r="DB31" s="97"/>
      <c r="DC31" s="97"/>
      <c r="DD31" s="97"/>
      <c r="DE31" s="97"/>
      <c r="DF31" s="97"/>
      <c r="DG31" s="97"/>
      <c r="DH31" s="97"/>
      <c r="DI31" s="97"/>
      <c r="DJ31" s="97"/>
      <c r="DK31" s="97"/>
      <c r="DL31" s="97"/>
      <c r="DM31" s="98"/>
    </row>
    <row r="32" spans="1:117" s="12" customFormat="1" ht="14.25" customHeight="1" thickBot="1" x14ac:dyDescent="0.25">
      <c r="A32" s="213"/>
      <c r="B32" s="214"/>
      <c r="C32" s="214"/>
      <c r="D32" s="214"/>
      <c r="E32" s="214"/>
      <c r="F32" s="214"/>
      <c r="G32" s="214"/>
      <c r="H32" s="214"/>
      <c r="I32" s="214"/>
      <c r="J32" s="215"/>
      <c r="K32" s="34"/>
      <c r="L32" s="150" t="s">
        <v>26</v>
      </c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  <c r="Y32" s="150"/>
      <c r="Z32" s="150"/>
      <c r="AA32" s="150"/>
      <c r="AB32" s="150"/>
      <c r="AC32" s="150"/>
      <c r="AD32" s="150"/>
      <c r="AE32" s="150"/>
      <c r="AF32" s="150"/>
      <c r="AG32" s="150"/>
      <c r="AH32" s="150"/>
      <c r="AI32" s="150"/>
      <c r="AJ32" s="150"/>
      <c r="AK32" s="150"/>
      <c r="AL32" s="150"/>
      <c r="AM32" s="150"/>
      <c r="AN32" s="150"/>
      <c r="AO32" s="150"/>
      <c r="AP32" s="150"/>
      <c r="AQ32" s="150"/>
      <c r="AR32" s="150"/>
      <c r="AS32" s="150"/>
      <c r="AT32" s="150"/>
      <c r="AU32" s="150"/>
      <c r="AV32" s="150"/>
      <c r="AW32" s="150"/>
      <c r="AX32" s="150"/>
      <c r="AY32" s="151" t="s">
        <v>74</v>
      </c>
      <c r="AZ32" s="152"/>
      <c r="BA32" s="152"/>
      <c r="BB32" s="152"/>
      <c r="BC32" s="152"/>
      <c r="BD32" s="152"/>
      <c r="BE32" s="153"/>
      <c r="BF32" s="154">
        <f>SUM(BF21:BF31)</f>
        <v>0</v>
      </c>
      <c r="BG32" s="106"/>
      <c r="BH32" s="106"/>
      <c r="BI32" s="106"/>
      <c r="BJ32" s="106"/>
      <c r="BK32" s="106"/>
      <c r="BL32" s="106"/>
      <c r="BM32" s="106"/>
      <c r="BN32" s="106"/>
      <c r="BO32" s="106"/>
      <c r="BP32" s="106"/>
      <c r="BQ32" s="106"/>
      <c r="BR32" s="106"/>
      <c r="BS32" s="106"/>
      <c r="BT32" s="155"/>
      <c r="BU32" s="105">
        <f t="shared" ref="BU32" si="0">SUM(BU21:BU31)</f>
        <v>0</v>
      </c>
      <c r="BV32" s="106"/>
      <c r="BW32" s="106"/>
      <c r="BX32" s="106"/>
      <c r="BY32" s="106"/>
      <c r="BZ32" s="106"/>
      <c r="CA32" s="106"/>
      <c r="CB32" s="106"/>
      <c r="CC32" s="106"/>
      <c r="CD32" s="106"/>
      <c r="CE32" s="106"/>
      <c r="CF32" s="106"/>
      <c r="CG32" s="106"/>
      <c r="CH32" s="106"/>
      <c r="CI32" s="155"/>
      <c r="CJ32" s="105">
        <f t="shared" ref="CJ32" si="1">SUM(CJ21:CJ31)</f>
        <v>0</v>
      </c>
      <c r="CK32" s="106"/>
      <c r="CL32" s="106"/>
      <c r="CM32" s="106"/>
      <c r="CN32" s="106"/>
      <c r="CO32" s="106"/>
      <c r="CP32" s="106"/>
      <c r="CQ32" s="106"/>
      <c r="CR32" s="106"/>
      <c r="CS32" s="106"/>
      <c r="CT32" s="106"/>
      <c r="CU32" s="106"/>
      <c r="CV32" s="106"/>
      <c r="CW32" s="106"/>
      <c r="CX32" s="107"/>
      <c r="CY32" s="105">
        <f t="shared" ref="CY32" si="2">SUM(CY21:CY31)</f>
        <v>0</v>
      </c>
      <c r="CZ32" s="106"/>
      <c r="DA32" s="106"/>
      <c r="DB32" s="106"/>
      <c r="DC32" s="106"/>
      <c r="DD32" s="106"/>
      <c r="DE32" s="106"/>
      <c r="DF32" s="106"/>
      <c r="DG32" s="106"/>
      <c r="DH32" s="106"/>
      <c r="DI32" s="106"/>
      <c r="DJ32" s="106"/>
      <c r="DK32" s="106"/>
      <c r="DL32" s="106"/>
      <c r="DM32" s="107"/>
    </row>
    <row r="33" spans="1:117" s="7" customFormat="1" ht="15" customHeight="1" x14ac:dyDescent="0.2">
      <c r="A33" s="132"/>
      <c r="B33" s="133"/>
      <c r="C33" s="133"/>
      <c r="D33" s="133"/>
      <c r="E33" s="133"/>
      <c r="F33" s="133"/>
      <c r="G33" s="133"/>
      <c r="H33" s="133"/>
      <c r="I33" s="133"/>
      <c r="J33" s="134"/>
      <c r="K33" s="138" t="s">
        <v>27</v>
      </c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39"/>
      <c r="AM33" s="139"/>
      <c r="AN33" s="139"/>
      <c r="AO33" s="139"/>
      <c r="AP33" s="139"/>
      <c r="AQ33" s="139"/>
      <c r="AR33" s="139"/>
      <c r="AS33" s="139"/>
      <c r="AT33" s="139"/>
      <c r="AU33" s="139"/>
      <c r="AV33" s="139"/>
      <c r="AW33" s="139"/>
      <c r="AX33" s="139"/>
      <c r="AY33" s="174" t="s">
        <v>75</v>
      </c>
      <c r="AZ33" s="175"/>
      <c r="BA33" s="175"/>
      <c r="BB33" s="175"/>
      <c r="BC33" s="175"/>
      <c r="BD33" s="175"/>
      <c r="BE33" s="179"/>
      <c r="BF33" s="142"/>
      <c r="BG33" s="109"/>
      <c r="BH33" s="109"/>
      <c r="BI33" s="109"/>
      <c r="BJ33" s="109"/>
      <c r="BK33" s="109"/>
      <c r="BL33" s="109"/>
      <c r="BM33" s="109"/>
      <c r="BN33" s="109"/>
      <c r="BO33" s="109"/>
      <c r="BP33" s="109"/>
      <c r="BQ33" s="109"/>
      <c r="BR33" s="109"/>
      <c r="BS33" s="109"/>
      <c r="BT33" s="143"/>
      <c r="BU33" s="109"/>
      <c r="BV33" s="109"/>
      <c r="BW33" s="109"/>
      <c r="BX33" s="109"/>
      <c r="BY33" s="109"/>
      <c r="BZ33" s="109"/>
      <c r="CA33" s="109"/>
      <c r="CB33" s="109"/>
      <c r="CC33" s="109"/>
      <c r="CD33" s="109"/>
      <c r="CE33" s="109"/>
      <c r="CF33" s="109"/>
      <c r="CG33" s="109"/>
      <c r="CH33" s="109"/>
      <c r="CI33" s="109"/>
      <c r="CJ33" s="108"/>
      <c r="CK33" s="109"/>
      <c r="CL33" s="109"/>
      <c r="CM33" s="109"/>
      <c r="CN33" s="109"/>
      <c r="CO33" s="109"/>
      <c r="CP33" s="109"/>
      <c r="CQ33" s="109"/>
      <c r="CR33" s="109"/>
      <c r="CS33" s="109"/>
      <c r="CT33" s="109"/>
      <c r="CU33" s="109"/>
      <c r="CV33" s="109"/>
      <c r="CW33" s="109"/>
      <c r="CX33" s="110"/>
      <c r="CY33" s="108"/>
      <c r="CZ33" s="109"/>
      <c r="DA33" s="109"/>
      <c r="DB33" s="109"/>
      <c r="DC33" s="109"/>
      <c r="DD33" s="109"/>
      <c r="DE33" s="109"/>
      <c r="DF33" s="109"/>
      <c r="DG33" s="109"/>
      <c r="DH33" s="109"/>
      <c r="DI33" s="109"/>
      <c r="DJ33" s="109"/>
      <c r="DK33" s="109"/>
      <c r="DL33" s="109"/>
      <c r="DM33" s="110"/>
    </row>
    <row r="34" spans="1:117" s="7" customFormat="1" ht="15" customHeight="1" x14ac:dyDescent="0.2">
      <c r="A34" s="135"/>
      <c r="B34" s="136"/>
      <c r="C34" s="136"/>
      <c r="D34" s="136"/>
      <c r="E34" s="136"/>
      <c r="F34" s="136"/>
      <c r="G34" s="136"/>
      <c r="H34" s="136"/>
      <c r="I34" s="136"/>
      <c r="J34" s="137"/>
      <c r="K34" s="9"/>
      <c r="L34" s="221" t="s">
        <v>28</v>
      </c>
      <c r="M34" s="221"/>
      <c r="N34" s="221"/>
      <c r="O34" s="221"/>
      <c r="P34" s="221"/>
      <c r="Q34" s="221"/>
      <c r="R34" s="221"/>
      <c r="S34" s="221"/>
      <c r="T34" s="221"/>
      <c r="U34" s="221"/>
      <c r="V34" s="221"/>
      <c r="W34" s="221"/>
      <c r="X34" s="221"/>
      <c r="Y34" s="221"/>
      <c r="Z34" s="221"/>
      <c r="AA34" s="221"/>
      <c r="AB34" s="221"/>
      <c r="AC34" s="221"/>
      <c r="AD34" s="221"/>
      <c r="AE34" s="221"/>
      <c r="AF34" s="221"/>
      <c r="AG34" s="221"/>
      <c r="AH34" s="221"/>
      <c r="AI34" s="221"/>
      <c r="AJ34" s="221"/>
      <c r="AK34" s="221"/>
      <c r="AL34" s="221"/>
      <c r="AM34" s="221"/>
      <c r="AN34" s="221"/>
      <c r="AO34" s="221"/>
      <c r="AP34" s="221"/>
      <c r="AQ34" s="221"/>
      <c r="AR34" s="221"/>
      <c r="AS34" s="221"/>
      <c r="AT34" s="221"/>
      <c r="AU34" s="221"/>
      <c r="AV34" s="221"/>
      <c r="AW34" s="221"/>
      <c r="AX34" s="221"/>
      <c r="AY34" s="135"/>
      <c r="AZ34" s="136"/>
      <c r="BA34" s="136"/>
      <c r="BB34" s="136"/>
      <c r="BC34" s="136"/>
      <c r="BD34" s="136"/>
      <c r="BE34" s="141"/>
      <c r="BF34" s="144"/>
      <c r="BG34" s="112"/>
      <c r="BH34" s="112"/>
      <c r="BI34" s="112"/>
      <c r="BJ34" s="112"/>
      <c r="BK34" s="112"/>
      <c r="BL34" s="112"/>
      <c r="BM34" s="112"/>
      <c r="BN34" s="112"/>
      <c r="BO34" s="112"/>
      <c r="BP34" s="112"/>
      <c r="BQ34" s="112"/>
      <c r="BR34" s="112"/>
      <c r="BS34" s="112"/>
      <c r="BT34" s="145"/>
      <c r="BU34" s="112"/>
      <c r="BV34" s="112"/>
      <c r="BW34" s="112"/>
      <c r="BX34" s="112"/>
      <c r="BY34" s="112"/>
      <c r="BZ34" s="112"/>
      <c r="CA34" s="112"/>
      <c r="CB34" s="112"/>
      <c r="CC34" s="112"/>
      <c r="CD34" s="112"/>
      <c r="CE34" s="112"/>
      <c r="CF34" s="112"/>
      <c r="CG34" s="112"/>
      <c r="CH34" s="112"/>
      <c r="CI34" s="112"/>
      <c r="CJ34" s="111"/>
      <c r="CK34" s="112"/>
      <c r="CL34" s="112"/>
      <c r="CM34" s="112"/>
      <c r="CN34" s="112"/>
      <c r="CO34" s="112"/>
      <c r="CP34" s="112"/>
      <c r="CQ34" s="112"/>
      <c r="CR34" s="112"/>
      <c r="CS34" s="112"/>
      <c r="CT34" s="112"/>
      <c r="CU34" s="112"/>
      <c r="CV34" s="112"/>
      <c r="CW34" s="112"/>
      <c r="CX34" s="113"/>
      <c r="CY34" s="111"/>
      <c r="CZ34" s="112"/>
      <c r="DA34" s="112"/>
      <c r="DB34" s="112"/>
      <c r="DC34" s="112"/>
      <c r="DD34" s="112"/>
      <c r="DE34" s="112"/>
      <c r="DF34" s="112"/>
      <c r="DG34" s="112"/>
      <c r="DH34" s="112"/>
      <c r="DI34" s="112"/>
      <c r="DJ34" s="112"/>
      <c r="DK34" s="112"/>
      <c r="DL34" s="112"/>
      <c r="DM34" s="113"/>
    </row>
    <row r="35" spans="1:117" s="7" customFormat="1" ht="27.95" customHeight="1" x14ac:dyDescent="0.2">
      <c r="A35" s="125"/>
      <c r="B35" s="126"/>
      <c r="C35" s="126"/>
      <c r="D35" s="126"/>
      <c r="E35" s="126"/>
      <c r="F35" s="126"/>
      <c r="G35" s="126"/>
      <c r="H35" s="126"/>
      <c r="I35" s="126"/>
      <c r="J35" s="127"/>
      <c r="K35" s="10"/>
      <c r="L35" s="219" t="s">
        <v>29</v>
      </c>
      <c r="M35" s="219"/>
      <c r="N35" s="219"/>
      <c r="O35" s="219"/>
      <c r="P35" s="219"/>
      <c r="Q35" s="219"/>
      <c r="R35" s="219"/>
      <c r="S35" s="219"/>
      <c r="T35" s="219"/>
      <c r="U35" s="219"/>
      <c r="V35" s="219"/>
      <c r="W35" s="219"/>
      <c r="X35" s="219"/>
      <c r="Y35" s="219"/>
      <c r="Z35" s="219"/>
      <c r="AA35" s="219"/>
      <c r="AB35" s="219"/>
      <c r="AC35" s="219"/>
      <c r="AD35" s="219"/>
      <c r="AE35" s="219"/>
      <c r="AF35" s="219"/>
      <c r="AG35" s="219"/>
      <c r="AH35" s="219"/>
      <c r="AI35" s="219"/>
      <c r="AJ35" s="219"/>
      <c r="AK35" s="219"/>
      <c r="AL35" s="219"/>
      <c r="AM35" s="219"/>
      <c r="AN35" s="219"/>
      <c r="AO35" s="219"/>
      <c r="AP35" s="219"/>
      <c r="AQ35" s="219"/>
      <c r="AR35" s="219"/>
      <c r="AS35" s="219"/>
      <c r="AT35" s="219"/>
      <c r="AU35" s="219"/>
      <c r="AV35" s="219"/>
      <c r="AW35" s="219"/>
      <c r="AX35" s="219"/>
      <c r="AY35" s="170" t="s">
        <v>76</v>
      </c>
      <c r="AZ35" s="171"/>
      <c r="BA35" s="171"/>
      <c r="BB35" s="171"/>
      <c r="BC35" s="171"/>
      <c r="BD35" s="171"/>
      <c r="BE35" s="172"/>
      <c r="BF35" s="130"/>
      <c r="BG35" s="94"/>
      <c r="BH35" s="94"/>
      <c r="BI35" s="94"/>
      <c r="BJ35" s="94"/>
      <c r="BK35" s="94"/>
      <c r="BL35" s="94"/>
      <c r="BM35" s="94"/>
      <c r="BN35" s="94"/>
      <c r="BO35" s="94"/>
      <c r="BP35" s="94"/>
      <c r="BQ35" s="94"/>
      <c r="BR35" s="94"/>
      <c r="BS35" s="94"/>
      <c r="BT35" s="131"/>
      <c r="BU35" s="93"/>
      <c r="BV35" s="94"/>
      <c r="BW35" s="94"/>
      <c r="BX35" s="94"/>
      <c r="BY35" s="94"/>
      <c r="BZ35" s="94"/>
      <c r="CA35" s="94"/>
      <c r="CB35" s="94"/>
      <c r="CC35" s="94"/>
      <c r="CD35" s="94"/>
      <c r="CE35" s="94"/>
      <c r="CF35" s="94"/>
      <c r="CG35" s="94"/>
      <c r="CH35" s="94"/>
      <c r="CI35" s="131"/>
      <c r="CJ35" s="93"/>
      <c r="CK35" s="94"/>
      <c r="CL35" s="94"/>
      <c r="CM35" s="94"/>
      <c r="CN35" s="94"/>
      <c r="CO35" s="94"/>
      <c r="CP35" s="94"/>
      <c r="CQ35" s="94"/>
      <c r="CR35" s="94"/>
      <c r="CS35" s="94"/>
      <c r="CT35" s="94"/>
      <c r="CU35" s="94"/>
      <c r="CV35" s="94"/>
      <c r="CW35" s="94"/>
      <c r="CX35" s="95"/>
      <c r="CY35" s="93"/>
      <c r="CZ35" s="94"/>
      <c r="DA35" s="94"/>
      <c r="DB35" s="94"/>
      <c r="DC35" s="94"/>
      <c r="DD35" s="94"/>
      <c r="DE35" s="94"/>
      <c r="DF35" s="94"/>
      <c r="DG35" s="94"/>
      <c r="DH35" s="94"/>
      <c r="DI35" s="94"/>
      <c r="DJ35" s="94"/>
      <c r="DK35" s="94"/>
      <c r="DL35" s="94"/>
      <c r="DM35" s="95"/>
    </row>
    <row r="36" spans="1:117" s="7" customFormat="1" ht="15" customHeight="1" x14ac:dyDescent="0.2">
      <c r="A36" s="125"/>
      <c r="B36" s="126"/>
      <c r="C36" s="126"/>
      <c r="D36" s="126"/>
      <c r="E36" s="126"/>
      <c r="F36" s="126"/>
      <c r="G36" s="126"/>
      <c r="H36" s="126"/>
      <c r="I36" s="126"/>
      <c r="J36" s="127"/>
      <c r="K36" s="10"/>
      <c r="L36" s="128" t="s">
        <v>30</v>
      </c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28"/>
      <c r="AK36" s="128"/>
      <c r="AL36" s="128"/>
      <c r="AM36" s="128"/>
      <c r="AN36" s="128"/>
      <c r="AO36" s="128"/>
      <c r="AP36" s="128"/>
      <c r="AQ36" s="128"/>
      <c r="AR36" s="128"/>
      <c r="AS36" s="128"/>
      <c r="AT36" s="128"/>
      <c r="AU36" s="128"/>
      <c r="AV36" s="128"/>
      <c r="AW36" s="128"/>
      <c r="AX36" s="128"/>
      <c r="AY36" s="125" t="s">
        <v>77</v>
      </c>
      <c r="AZ36" s="126"/>
      <c r="BA36" s="126"/>
      <c r="BB36" s="126"/>
      <c r="BC36" s="126"/>
      <c r="BD36" s="126"/>
      <c r="BE36" s="129"/>
      <c r="BF36" s="130"/>
      <c r="BG36" s="94"/>
      <c r="BH36" s="94"/>
      <c r="BI36" s="94"/>
      <c r="BJ36" s="94"/>
      <c r="BK36" s="94"/>
      <c r="BL36" s="94"/>
      <c r="BM36" s="94"/>
      <c r="BN36" s="94"/>
      <c r="BO36" s="94"/>
      <c r="BP36" s="94"/>
      <c r="BQ36" s="94"/>
      <c r="BR36" s="94"/>
      <c r="BS36" s="94"/>
      <c r="BT36" s="131"/>
      <c r="BU36" s="93"/>
      <c r="BV36" s="94"/>
      <c r="BW36" s="94"/>
      <c r="BX36" s="94"/>
      <c r="BY36" s="94"/>
      <c r="BZ36" s="94"/>
      <c r="CA36" s="94"/>
      <c r="CB36" s="94"/>
      <c r="CC36" s="94"/>
      <c r="CD36" s="94"/>
      <c r="CE36" s="94"/>
      <c r="CF36" s="94"/>
      <c r="CG36" s="94"/>
      <c r="CH36" s="94"/>
      <c r="CI36" s="131"/>
      <c r="CJ36" s="93"/>
      <c r="CK36" s="94"/>
      <c r="CL36" s="94"/>
      <c r="CM36" s="94"/>
      <c r="CN36" s="94"/>
      <c r="CO36" s="94"/>
      <c r="CP36" s="94"/>
      <c r="CQ36" s="94"/>
      <c r="CR36" s="94"/>
      <c r="CS36" s="94"/>
      <c r="CT36" s="94"/>
      <c r="CU36" s="94"/>
      <c r="CV36" s="94"/>
      <c r="CW36" s="94"/>
      <c r="CX36" s="95"/>
      <c r="CY36" s="93"/>
      <c r="CZ36" s="94"/>
      <c r="DA36" s="94"/>
      <c r="DB36" s="94"/>
      <c r="DC36" s="94"/>
      <c r="DD36" s="94"/>
      <c r="DE36" s="94"/>
      <c r="DF36" s="94"/>
      <c r="DG36" s="94"/>
      <c r="DH36" s="94"/>
      <c r="DI36" s="94"/>
      <c r="DJ36" s="94"/>
      <c r="DK36" s="94"/>
      <c r="DL36" s="94"/>
      <c r="DM36" s="95"/>
    </row>
    <row r="37" spans="1:117" s="7" customFormat="1" ht="27.95" customHeight="1" x14ac:dyDescent="0.2">
      <c r="A37" s="125"/>
      <c r="B37" s="126"/>
      <c r="C37" s="126"/>
      <c r="D37" s="126"/>
      <c r="E37" s="126"/>
      <c r="F37" s="126"/>
      <c r="G37" s="126"/>
      <c r="H37" s="126"/>
      <c r="I37" s="126"/>
      <c r="J37" s="127"/>
      <c r="K37" s="10"/>
      <c r="L37" s="169" t="s">
        <v>106</v>
      </c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  <c r="AA37" s="169"/>
      <c r="AB37" s="169"/>
      <c r="AC37" s="169"/>
      <c r="AD37" s="169"/>
      <c r="AE37" s="169"/>
      <c r="AF37" s="169"/>
      <c r="AG37" s="169"/>
      <c r="AH37" s="169"/>
      <c r="AI37" s="169"/>
      <c r="AJ37" s="169"/>
      <c r="AK37" s="169"/>
      <c r="AL37" s="169"/>
      <c r="AM37" s="169"/>
      <c r="AN37" s="169"/>
      <c r="AO37" s="169"/>
      <c r="AP37" s="169"/>
      <c r="AQ37" s="169"/>
      <c r="AR37" s="169"/>
      <c r="AS37" s="169"/>
      <c r="AT37" s="169"/>
      <c r="AU37" s="169"/>
      <c r="AV37" s="169"/>
      <c r="AW37" s="169"/>
      <c r="AX37" s="169"/>
      <c r="AY37" s="125" t="s">
        <v>78</v>
      </c>
      <c r="AZ37" s="126"/>
      <c r="BA37" s="126"/>
      <c r="BB37" s="126"/>
      <c r="BC37" s="126"/>
      <c r="BD37" s="126"/>
      <c r="BE37" s="129"/>
      <c r="BF37" s="130"/>
      <c r="BG37" s="94"/>
      <c r="BH37" s="94"/>
      <c r="BI37" s="94"/>
      <c r="BJ37" s="94"/>
      <c r="BK37" s="94"/>
      <c r="BL37" s="94"/>
      <c r="BM37" s="94"/>
      <c r="BN37" s="94"/>
      <c r="BO37" s="94"/>
      <c r="BP37" s="94"/>
      <c r="BQ37" s="94"/>
      <c r="BR37" s="94"/>
      <c r="BS37" s="94"/>
      <c r="BT37" s="131"/>
      <c r="BU37" s="93"/>
      <c r="BV37" s="94"/>
      <c r="BW37" s="94"/>
      <c r="BX37" s="94"/>
      <c r="BY37" s="94"/>
      <c r="BZ37" s="94"/>
      <c r="CA37" s="94"/>
      <c r="CB37" s="94"/>
      <c r="CC37" s="94"/>
      <c r="CD37" s="94"/>
      <c r="CE37" s="94"/>
      <c r="CF37" s="94"/>
      <c r="CG37" s="94"/>
      <c r="CH37" s="94"/>
      <c r="CI37" s="131"/>
      <c r="CJ37" s="93"/>
      <c r="CK37" s="94"/>
      <c r="CL37" s="94"/>
      <c r="CM37" s="94"/>
      <c r="CN37" s="94"/>
      <c r="CO37" s="94"/>
      <c r="CP37" s="94"/>
      <c r="CQ37" s="94"/>
      <c r="CR37" s="94"/>
      <c r="CS37" s="94"/>
      <c r="CT37" s="94"/>
      <c r="CU37" s="94"/>
      <c r="CV37" s="94"/>
      <c r="CW37" s="94"/>
      <c r="CX37" s="95"/>
      <c r="CY37" s="93"/>
      <c r="CZ37" s="94"/>
      <c r="DA37" s="94"/>
      <c r="DB37" s="94"/>
      <c r="DC37" s="94"/>
      <c r="DD37" s="94"/>
      <c r="DE37" s="94"/>
      <c r="DF37" s="94"/>
      <c r="DG37" s="94"/>
      <c r="DH37" s="94"/>
      <c r="DI37" s="94"/>
      <c r="DJ37" s="94"/>
      <c r="DK37" s="94"/>
      <c r="DL37" s="94"/>
      <c r="DM37" s="95"/>
    </row>
    <row r="38" spans="1:117" s="7" customFormat="1" ht="27.95" customHeight="1" x14ac:dyDescent="0.2">
      <c r="A38" s="125"/>
      <c r="B38" s="126"/>
      <c r="C38" s="126"/>
      <c r="D38" s="126"/>
      <c r="E38" s="126"/>
      <c r="F38" s="126"/>
      <c r="G38" s="126"/>
      <c r="H38" s="126"/>
      <c r="I38" s="126"/>
      <c r="J38" s="127"/>
      <c r="K38" s="10"/>
      <c r="L38" s="169" t="s">
        <v>107</v>
      </c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69"/>
      <c r="Z38" s="169"/>
      <c r="AA38" s="169"/>
      <c r="AB38" s="169"/>
      <c r="AC38" s="169"/>
      <c r="AD38" s="169"/>
      <c r="AE38" s="169"/>
      <c r="AF38" s="169"/>
      <c r="AG38" s="169"/>
      <c r="AH38" s="169"/>
      <c r="AI38" s="169"/>
      <c r="AJ38" s="169"/>
      <c r="AK38" s="169"/>
      <c r="AL38" s="169"/>
      <c r="AM38" s="169"/>
      <c r="AN38" s="169"/>
      <c r="AO38" s="169"/>
      <c r="AP38" s="169"/>
      <c r="AQ38" s="169"/>
      <c r="AR38" s="169"/>
      <c r="AS38" s="169"/>
      <c r="AT38" s="169"/>
      <c r="AU38" s="169"/>
      <c r="AV38" s="169"/>
      <c r="AW38" s="169"/>
      <c r="AX38" s="169"/>
      <c r="AY38" s="125" t="s">
        <v>79</v>
      </c>
      <c r="AZ38" s="126"/>
      <c r="BA38" s="126"/>
      <c r="BB38" s="126"/>
      <c r="BC38" s="126"/>
      <c r="BD38" s="126"/>
      <c r="BE38" s="129"/>
      <c r="BF38" s="130"/>
      <c r="BG38" s="94"/>
      <c r="BH38" s="94"/>
      <c r="BI38" s="94"/>
      <c r="BJ38" s="94"/>
      <c r="BK38" s="94"/>
      <c r="BL38" s="94"/>
      <c r="BM38" s="94"/>
      <c r="BN38" s="94"/>
      <c r="BO38" s="94"/>
      <c r="BP38" s="94"/>
      <c r="BQ38" s="94"/>
      <c r="BR38" s="94"/>
      <c r="BS38" s="94"/>
      <c r="BT38" s="131"/>
      <c r="BU38" s="93"/>
      <c r="BV38" s="94"/>
      <c r="BW38" s="94"/>
      <c r="BX38" s="94"/>
      <c r="BY38" s="94"/>
      <c r="BZ38" s="94"/>
      <c r="CA38" s="94"/>
      <c r="CB38" s="94"/>
      <c r="CC38" s="94"/>
      <c r="CD38" s="94"/>
      <c r="CE38" s="94"/>
      <c r="CF38" s="94"/>
      <c r="CG38" s="94"/>
      <c r="CH38" s="94"/>
      <c r="CI38" s="131"/>
      <c r="CJ38" s="93"/>
      <c r="CK38" s="94"/>
      <c r="CL38" s="94"/>
      <c r="CM38" s="94"/>
      <c r="CN38" s="94"/>
      <c r="CO38" s="94"/>
      <c r="CP38" s="94"/>
      <c r="CQ38" s="94"/>
      <c r="CR38" s="94"/>
      <c r="CS38" s="94"/>
      <c r="CT38" s="94"/>
      <c r="CU38" s="94"/>
      <c r="CV38" s="94"/>
      <c r="CW38" s="94"/>
      <c r="CX38" s="95"/>
      <c r="CY38" s="93"/>
      <c r="CZ38" s="94"/>
      <c r="DA38" s="94"/>
      <c r="DB38" s="94"/>
      <c r="DC38" s="94"/>
      <c r="DD38" s="94"/>
      <c r="DE38" s="94"/>
      <c r="DF38" s="94"/>
      <c r="DG38" s="94"/>
      <c r="DH38" s="94"/>
      <c r="DI38" s="94"/>
      <c r="DJ38" s="94"/>
      <c r="DK38" s="94"/>
      <c r="DL38" s="94"/>
      <c r="DM38" s="95"/>
    </row>
    <row r="39" spans="1:117" s="12" customFormat="1" ht="14.25" customHeight="1" thickBot="1" x14ac:dyDescent="0.25">
      <c r="A39" s="156"/>
      <c r="B39" s="157"/>
      <c r="C39" s="157"/>
      <c r="D39" s="157"/>
      <c r="E39" s="157"/>
      <c r="F39" s="157"/>
      <c r="G39" s="157"/>
      <c r="H39" s="157"/>
      <c r="I39" s="157"/>
      <c r="J39" s="158"/>
      <c r="K39" s="11"/>
      <c r="L39" s="159" t="s">
        <v>31</v>
      </c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60" t="s">
        <v>80</v>
      </c>
      <c r="AZ39" s="161"/>
      <c r="BA39" s="161"/>
      <c r="BB39" s="161"/>
      <c r="BC39" s="161"/>
      <c r="BD39" s="161"/>
      <c r="BE39" s="162"/>
      <c r="BF39" s="163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7"/>
      <c r="BS39" s="97"/>
      <c r="BT39" s="164"/>
      <c r="BU39" s="96"/>
      <c r="BV39" s="97"/>
      <c r="BW39" s="97"/>
      <c r="BX39" s="97"/>
      <c r="BY39" s="97"/>
      <c r="BZ39" s="97"/>
      <c r="CA39" s="97"/>
      <c r="CB39" s="97"/>
      <c r="CC39" s="97"/>
      <c r="CD39" s="97"/>
      <c r="CE39" s="97"/>
      <c r="CF39" s="97"/>
      <c r="CG39" s="97"/>
      <c r="CH39" s="97"/>
      <c r="CI39" s="164"/>
      <c r="CJ39" s="96"/>
      <c r="CK39" s="97"/>
      <c r="CL39" s="97"/>
      <c r="CM39" s="97"/>
      <c r="CN39" s="97"/>
      <c r="CO39" s="97"/>
      <c r="CP39" s="97"/>
      <c r="CQ39" s="97"/>
      <c r="CR39" s="97"/>
      <c r="CS39" s="97"/>
      <c r="CT39" s="97"/>
      <c r="CU39" s="97"/>
      <c r="CV39" s="97"/>
      <c r="CW39" s="97"/>
      <c r="CX39" s="98"/>
      <c r="CY39" s="96"/>
      <c r="CZ39" s="97"/>
      <c r="DA39" s="97"/>
      <c r="DB39" s="97"/>
      <c r="DC39" s="97"/>
      <c r="DD39" s="97"/>
      <c r="DE39" s="97"/>
      <c r="DF39" s="97"/>
      <c r="DG39" s="97"/>
      <c r="DH39" s="97"/>
      <c r="DI39" s="97"/>
      <c r="DJ39" s="97"/>
      <c r="DK39" s="97"/>
      <c r="DL39" s="97"/>
      <c r="DM39" s="98"/>
    </row>
    <row r="40" spans="1:117" s="12" customFormat="1" ht="14.25" customHeight="1" thickBot="1" x14ac:dyDescent="0.25">
      <c r="A40" s="213"/>
      <c r="B40" s="214"/>
      <c r="C40" s="214"/>
      <c r="D40" s="214"/>
      <c r="E40" s="214"/>
      <c r="F40" s="214"/>
      <c r="G40" s="214"/>
      <c r="H40" s="214"/>
      <c r="I40" s="214"/>
      <c r="J40" s="215"/>
      <c r="K40" s="34"/>
      <c r="L40" s="216" t="s">
        <v>32</v>
      </c>
      <c r="M40" s="216"/>
      <c r="N40" s="216"/>
      <c r="O40" s="216"/>
      <c r="P40" s="216"/>
      <c r="Q40" s="216"/>
      <c r="R40" s="216"/>
      <c r="S40" s="216"/>
      <c r="T40" s="216"/>
      <c r="U40" s="216"/>
      <c r="V40" s="216"/>
      <c r="W40" s="216"/>
      <c r="X40" s="216"/>
      <c r="Y40" s="216"/>
      <c r="Z40" s="216"/>
      <c r="AA40" s="216"/>
      <c r="AB40" s="216"/>
      <c r="AC40" s="216"/>
      <c r="AD40" s="216"/>
      <c r="AE40" s="216"/>
      <c r="AF40" s="216"/>
      <c r="AG40" s="216"/>
      <c r="AH40" s="216"/>
      <c r="AI40" s="216"/>
      <c r="AJ40" s="216"/>
      <c r="AK40" s="216"/>
      <c r="AL40" s="216"/>
      <c r="AM40" s="216"/>
      <c r="AN40" s="216"/>
      <c r="AO40" s="216"/>
      <c r="AP40" s="216"/>
      <c r="AQ40" s="216"/>
      <c r="AR40" s="216"/>
      <c r="AS40" s="216"/>
      <c r="AT40" s="216"/>
      <c r="AU40" s="216"/>
      <c r="AV40" s="216"/>
      <c r="AW40" s="216"/>
      <c r="AX40" s="216"/>
      <c r="AY40" s="151" t="s">
        <v>81</v>
      </c>
      <c r="AZ40" s="152"/>
      <c r="BA40" s="152"/>
      <c r="BB40" s="152"/>
      <c r="BC40" s="152"/>
      <c r="BD40" s="152"/>
      <c r="BE40" s="153"/>
      <c r="BF40" s="217">
        <f>SUM(BF33:BF39)</f>
        <v>0</v>
      </c>
      <c r="BG40" s="100"/>
      <c r="BH40" s="100"/>
      <c r="BI40" s="100"/>
      <c r="BJ40" s="100"/>
      <c r="BK40" s="100"/>
      <c r="BL40" s="100"/>
      <c r="BM40" s="100"/>
      <c r="BN40" s="100"/>
      <c r="BO40" s="100"/>
      <c r="BP40" s="100"/>
      <c r="BQ40" s="100"/>
      <c r="BR40" s="100"/>
      <c r="BS40" s="100"/>
      <c r="BT40" s="218"/>
      <c r="BU40" s="99">
        <f t="shared" ref="BU40" si="3">SUM(BU33:BU39)</f>
        <v>0</v>
      </c>
      <c r="BV40" s="100"/>
      <c r="BW40" s="100"/>
      <c r="BX40" s="100"/>
      <c r="BY40" s="100"/>
      <c r="BZ40" s="100"/>
      <c r="CA40" s="100"/>
      <c r="CB40" s="100"/>
      <c r="CC40" s="100"/>
      <c r="CD40" s="100"/>
      <c r="CE40" s="100"/>
      <c r="CF40" s="100"/>
      <c r="CG40" s="100"/>
      <c r="CH40" s="100"/>
      <c r="CI40" s="218"/>
      <c r="CJ40" s="99">
        <f t="shared" ref="CJ40" si="4">SUM(CJ33:CJ39)</f>
        <v>0</v>
      </c>
      <c r="CK40" s="100"/>
      <c r="CL40" s="100"/>
      <c r="CM40" s="100"/>
      <c r="CN40" s="100"/>
      <c r="CO40" s="100"/>
      <c r="CP40" s="100"/>
      <c r="CQ40" s="100"/>
      <c r="CR40" s="100"/>
      <c r="CS40" s="100"/>
      <c r="CT40" s="100"/>
      <c r="CU40" s="100"/>
      <c r="CV40" s="100"/>
      <c r="CW40" s="100"/>
      <c r="CX40" s="101"/>
      <c r="CY40" s="99">
        <f t="shared" ref="CY40" si="5">SUM(CY33:CY39)</f>
        <v>0</v>
      </c>
      <c r="CZ40" s="100"/>
      <c r="DA40" s="100"/>
      <c r="DB40" s="100"/>
      <c r="DC40" s="100"/>
      <c r="DD40" s="100"/>
      <c r="DE40" s="100"/>
      <c r="DF40" s="100"/>
      <c r="DG40" s="100"/>
      <c r="DH40" s="100"/>
      <c r="DI40" s="100"/>
      <c r="DJ40" s="100"/>
      <c r="DK40" s="100"/>
      <c r="DL40" s="100"/>
      <c r="DM40" s="101"/>
    </row>
    <row r="41" spans="1:117" s="7" customFormat="1" ht="15" customHeight="1" thickBot="1" x14ac:dyDescent="0.25">
      <c r="A41" s="204"/>
      <c r="B41" s="205"/>
      <c r="C41" s="205"/>
      <c r="D41" s="205"/>
      <c r="E41" s="205"/>
      <c r="F41" s="205"/>
      <c r="G41" s="205"/>
      <c r="H41" s="205"/>
      <c r="I41" s="205"/>
      <c r="J41" s="206"/>
      <c r="K41" s="35"/>
      <c r="L41" s="207" t="s">
        <v>33</v>
      </c>
      <c r="M41" s="207"/>
      <c r="N41" s="207"/>
      <c r="O41" s="207"/>
      <c r="P41" s="207"/>
      <c r="Q41" s="207"/>
      <c r="R41" s="207"/>
      <c r="S41" s="207"/>
      <c r="T41" s="207"/>
      <c r="U41" s="207"/>
      <c r="V41" s="207"/>
      <c r="W41" s="207"/>
      <c r="X41" s="207"/>
      <c r="Y41" s="207"/>
      <c r="Z41" s="207"/>
      <c r="AA41" s="207"/>
      <c r="AB41" s="207"/>
      <c r="AC41" s="207"/>
      <c r="AD41" s="207"/>
      <c r="AE41" s="207"/>
      <c r="AF41" s="207"/>
      <c r="AG41" s="207"/>
      <c r="AH41" s="207"/>
      <c r="AI41" s="207"/>
      <c r="AJ41" s="207"/>
      <c r="AK41" s="207"/>
      <c r="AL41" s="207"/>
      <c r="AM41" s="207"/>
      <c r="AN41" s="207"/>
      <c r="AO41" s="207"/>
      <c r="AP41" s="207"/>
      <c r="AQ41" s="207"/>
      <c r="AR41" s="207"/>
      <c r="AS41" s="207"/>
      <c r="AT41" s="207"/>
      <c r="AU41" s="207"/>
      <c r="AV41" s="207"/>
      <c r="AW41" s="207"/>
      <c r="AX41" s="207"/>
      <c r="AY41" s="208" t="s">
        <v>82</v>
      </c>
      <c r="AZ41" s="209"/>
      <c r="BA41" s="209"/>
      <c r="BB41" s="209"/>
      <c r="BC41" s="209"/>
      <c r="BD41" s="209"/>
      <c r="BE41" s="210"/>
      <c r="BF41" s="211">
        <f>BF32+BF40</f>
        <v>0</v>
      </c>
      <c r="BG41" s="103"/>
      <c r="BH41" s="103"/>
      <c r="BI41" s="103"/>
      <c r="BJ41" s="103"/>
      <c r="BK41" s="103"/>
      <c r="BL41" s="103"/>
      <c r="BM41" s="103"/>
      <c r="BN41" s="103"/>
      <c r="BO41" s="103"/>
      <c r="BP41" s="103"/>
      <c r="BQ41" s="103"/>
      <c r="BR41" s="103"/>
      <c r="BS41" s="103"/>
      <c r="BT41" s="212"/>
      <c r="BU41" s="102">
        <f t="shared" ref="BU41" si="6">BU32+BU40</f>
        <v>0</v>
      </c>
      <c r="BV41" s="103"/>
      <c r="BW41" s="103"/>
      <c r="BX41" s="103"/>
      <c r="BY41" s="103"/>
      <c r="BZ41" s="103"/>
      <c r="CA41" s="103"/>
      <c r="CB41" s="103"/>
      <c r="CC41" s="103"/>
      <c r="CD41" s="103"/>
      <c r="CE41" s="103"/>
      <c r="CF41" s="103"/>
      <c r="CG41" s="103"/>
      <c r="CH41" s="103"/>
      <c r="CI41" s="212"/>
      <c r="CJ41" s="102">
        <f t="shared" ref="CJ41" si="7">CJ32+CJ40</f>
        <v>0</v>
      </c>
      <c r="CK41" s="103"/>
      <c r="CL41" s="103"/>
      <c r="CM41" s="103"/>
      <c r="CN41" s="103"/>
      <c r="CO41" s="103"/>
      <c r="CP41" s="103"/>
      <c r="CQ41" s="103"/>
      <c r="CR41" s="103"/>
      <c r="CS41" s="103"/>
      <c r="CT41" s="103"/>
      <c r="CU41" s="103"/>
      <c r="CV41" s="103"/>
      <c r="CW41" s="103"/>
      <c r="CX41" s="104"/>
      <c r="CY41" s="102">
        <f t="shared" ref="CY41" si="8">CY32+CY40</f>
        <v>0</v>
      </c>
      <c r="CZ41" s="103"/>
      <c r="DA41" s="103"/>
      <c r="DB41" s="103"/>
      <c r="DC41" s="103"/>
      <c r="DD41" s="103"/>
      <c r="DE41" s="103"/>
      <c r="DF41" s="103"/>
      <c r="DG41" s="103"/>
      <c r="DH41" s="103"/>
      <c r="DI41" s="103"/>
      <c r="DJ41" s="103"/>
      <c r="DK41" s="103"/>
      <c r="DL41" s="103"/>
      <c r="DM41" s="104"/>
    </row>
    <row r="42" spans="1:117" s="7" customFormat="1" ht="12" x14ac:dyDescent="0.2">
      <c r="CX42" s="8" t="s">
        <v>34</v>
      </c>
    </row>
    <row r="43" spans="1:117" s="7" customFormat="1" ht="6" customHeight="1" x14ac:dyDescent="0.2">
      <c r="CX43" s="8"/>
    </row>
    <row r="44" spans="1:117" s="7" customFormat="1" ht="20.100000000000001" customHeight="1" x14ac:dyDescent="0.2">
      <c r="A44" s="184" t="s">
        <v>59</v>
      </c>
      <c r="B44" s="185"/>
      <c r="C44" s="185"/>
      <c r="D44" s="185"/>
      <c r="E44" s="185"/>
      <c r="F44" s="185"/>
      <c r="G44" s="185"/>
      <c r="H44" s="185"/>
      <c r="I44" s="185"/>
      <c r="J44" s="186"/>
      <c r="K44" s="193" t="s">
        <v>60</v>
      </c>
      <c r="L44" s="194"/>
      <c r="M44" s="194"/>
      <c r="N44" s="194"/>
      <c r="O44" s="194"/>
      <c r="P44" s="194"/>
      <c r="Q44" s="194"/>
      <c r="R44" s="194"/>
      <c r="S44" s="194"/>
      <c r="T44" s="194"/>
      <c r="U44" s="194"/>
      <c r="V44" s="194"/>
      <c r="W44" s="194"/>
      <c r="X44" s="194"/>
      <c r="Y44" s="194"/>
      <c r="Z44" s="194"/>
      <c r="AA44" s="194"/>
      <c r="AB44" s="194"/>
      <c r="AC44" s="194"/>
      <c r="AD44" s="194"/>
      <c r="AE44" s="194"/>
      <c r="AF44" s="194"/>
      <c r="AG44" s="194"/>
      <c r="AH44" s="194"/>
      <c r="AI44" s="194"/>
      <c r="AJ44" s="194"/>
      <c r="AK44" s="194"/>
      <c r="AL44" s="194"/>
      <c r="AM44" s="194"/>
      <c r="AN44" s="194"/>
      <c r="AO44" s="194"/>
      <c r="AP44" s="194"/>
      <c r="AQ44" s="194"/>
      <c r="AR44" s="194"/>
      <c r="AS44" s="194"/>
      <c r="AT44" s="194"/>
      <c r="AU44" s="194"/>
      <c r="AV44" s="194"/>
      <c r="AW44" s="194"/>
      <c r="AX44" s="195"/>
      <c r="AY44" s="193" t="s">
        <v>65</v>
      </c>
      <c r="AZ44" s="194"/>
      <c r="BA44" s="194"/>
      <c r="BB44" s="194"/>
      <c r="BC44" s="194"/>
      <c r="BD44" s="194"/>
      <c r="BE44" s="195"/>
      <c r="BF44" s="84"/>
      <c r="BG44" s="85"/>
      <c r="BH44" s="85"/>
      <c r="BI44" s="85"/>
      <c r="BJ44" s="86" t="s">
        <v>15</v>
      </c>
      <c r="BK44" s="428"/>
      <c r="BL44" s="428"/>
      <c r="BM44" s="428"/>
      <c r="BN44" s="428"/>
      <c r="BO44" s="428"/>
      <c r="BP44" s="428"/>
      <c r="BQ44" s="428"/>
      <c r="BR44" s="428"/>
      <c r="BS44" s="428"/>
      <c r="BT44" s="87"/>
      <c r="BU44" s="91" t="s">
        <v>16</v>
      </c>
      <c r="BV44" s="92"/>
      <c r="BW44" s="92"/>
      <c r="BX44" s="435"/>
      <c r="BY44" s="436"/>
      <c r="BZ44" s="436"/>
      <c r="CA44" s="436"/>
      <c r="CB44" s="436"/>
      <c r="CC44" s="436"/>
      <c r="CD44" s="436"/>
      <c r="CE44" s="436"/>
      <c r="CF44" s="436"/>
      <c r="CG44" s="436"/>
      <c r="CH44" s="436"/>
      <c r="CI44" s="437"/>
      <c r="CJ44" s="430" t="s">
        <v>16</v>
      </c>
      <c r="CK44" s="431"/>
      <c r="CL44" s="431"/>
      <c r="CM44" s="431"/>
      <c r="CN44" s="431"/>
      <c r="CO44" s="431"/>
      <c r="CP44" s="431"/>
      <c r="CQ44" s="431"/>
      <c r="CR44" s="431"/>
      <c r="CS44" s="431"/>
      <c r="CT44" s="431"/>
      <c r="CU44" s="431"/>
      <c r="CV44" s="431"/>
      <c r="CW44" s="431"/>
      <c r="CX44" s="432"/>
      <c r="CY44" s="430" t="s">
        <v>16</v>
      </c>
      <c r="CZ44" s="431"/>
      <c r="DA44" s="431"/>
      <c r="DB44" s="431"/>
      <c r="DC44" s="431"/>
      <c r="DD44" s="431"/>
      <c r="DE44" s="431"/>
      <c r="DF44" s="431"/>
      <c r="DG44" s="431"/>
      <c r="DH44" s="431"/>
      <c r="DI44" s="431"/>
      <c r="DJ44" s="431"/>
      <c r="DK44" s="431"/>
      <c r="DL44" s="431"/>
      <c r="DM44" s="432"/>
    </row>
    <row r="45" spans="1:117" s="7" customFormat="1" ht="13.5" x14ac:dyDescent="0.2">
      <c r="A45" s="187"/>
      <c r="B45" s="188"/>
      <c r="C45" s="188"/>
      <c r="D45" s="188"/>
      <c r="E45" s="188"/>
      <c r="F45" s="188"/>
      <c r="G45" s="188"/>
      <c r="H45" s="188"/>
      <c r="I45" s="188"/>
      <c r="J45" s="189"/>
      <c r="K45" s="196"/>
      <c r="L45" s="197"/>
      <c r="M45" s="197"/>
      <c r="N45" s="197"/>
      <c r="O45" s="197"/>
      <c r="P45" s="197"/>
      <c r="Q45" s="197"/>
      <c r="R45" s="197"/>
      <c r="S45" s="197"/>
      <c r="T45" s="197"/>
      <c r="U45" s="197"/>
      <c r="V45" s="197"/>
      <c r="W45" s="197"/>
      <c r="X45" s="197"/>
      <c r="Y45" s="197"/>
      <c r="Z45" s="197"/>
      <c r="AA45" s="197"/>
      <c r="AB45" s="197"/>
      <c r="AC45" s="197"/>
      <c r="AD45" s="197"/>
      <c r="AE45" s="197"/>
      <c r="AF45" s="197"/>
      <c r="AG45" s="197"/>
      <c r="AH45" s="197"/>
      <c r="AI45" s="197"/>
      <c r="AJ45" s="197"/>
      <c r="AK45" s="197"/>
      <c r="AL45" s="197"/>
      <c r="AM45" s="197"/>
      <c r="AN45" s="197"/>
      <c r="AO45" s="197"/>
      <c r="AP45" s="197"/>
      <c r="AQ45" s="197"/>
      <c r="AR45" s="197"/>
      <c r="AS45" s="197"/>
      <c r="AT45" s="197"/>
      <c r="AU45" s="197"/>
      <c r="AV45" s="197"/>
      <c r="AW45" s="197"/>
      <c r="AX45" s="198"/>
      <c r="AY45" s="196"/>
      <c r="AZ45" s="197"/>
      <c r="BA45" s="197"/>
      <c r="BB45" s="197"/>
      <c r="BC45" s="197"/>
      <c r="BD45" s="197"/>
      <c r="BE45" s="198"/>
      <c r="BF45" s="203">
        <v>20</v>
      </c>
      <c r="BG45" s="124"/>
      <c r="BH45" s="124"/>
      <c r="BI45" s="124"/>
      <c r="BJ45" s="124"/>
      <c r="BK45" s="124"/>
      <c r="BL45" s="434"/>
      <c r="BM45" s="434"/>
      <c r="BN45" s="434"/>
      <c r="BO45" s="434"/>
      <c r="BP45" s="88" t="s">
        <v>61</v>
      </c>
      <c r="BQ45" s="88"/>
      <c r="BR45" s="88"/>
      <c r="BS45" s="88"/>
      <c r="BT45" s="89"/>
      <c r="BU45" s="88"/>
      <c r="BV45" s="88"/>
      <c r="BW45" s="124">
        <v>20</v>
      </c>
      <c r="BX45" s="124"/>
      <c r="BY45" s="124"/>
      <c r="BZ45" s="124"/>
      <c r="CA45" s="433"/>
      <c r="CB45" s="433"/>
      <c r="CC45" s="433"/>
      <c r="CD45" s="433"/>
      <c r="CE45" s="88" t="s">
        <v>62</v>
      </c>
      <c r="CF45" s="88"/>
      <c r="CG45" s="88"/>
      <c r="CH45" s="88"/>
      <c r="CI45" s="88"/>
      <c r="CJ45" s="90"/>
      <c r="CK45" s="88"/>
      <c r="CL45" s="124">
        <v>20</v>
      </c>
      <c r="CM45" s="124"/>
      <c r="CN45" s="124"/>
      <c r="CO45" s="124"/>
      <c r="CP45" s="433"/>
      <c r="CQ45" s="433"/>
      <c r="CR45" s="433"/>
      <c r="CS45" s="433"/>
      <c r="CT45" s="88" t="s">
        <v>63</v>
      </c>
      <c r="CU45" s="88"/>
      <c r="CV45" s="88"/>
      <c r="CW45" s="88"/>
      <c r="CX45" s="89"/>
      <c r="CY45" s="90"/>
      <c r="CZ45" s="88"/>
      <c r="DA45" s="124">
        <v>20</v>
      </c>
      <c r="DB45" s="124"/>
      <c r="DC45" s="124"/>
      <c r="DD45" s="124"/>
      <c r="DE45" s="433"/>
      <c r="DF45" s="433"/>
      <c r="DG45" s="433"/>
      <c r="DH45" s="433"/>
      <c r="DI45" s="88" t="s">
        <v>63</v>
      </c>
      <c r="DJ45" s="88"/>
      <c r="DK45" s="88"/>
      <c r="DL45" s="88"/>
      <c r="DM45" s="89"/>
    </row>
    <row r="46" spans="1:117" s="7" customFormat="1" ht="7.5" customHeight="1" thickBot="1" x14ac:dyDescent="0.25">
      <c r="A46" s="190"/>
      <c r="B46" s="191"/>
      <c r="C46" s="191"/>
      <c r="D46" s="191"/>
      <c r="E46" s="191"/>
      <c r="F46" s="191"/>
      <c r="G46" s="191"/>
      <c r="H46" s="191"/>
      <c r="I46" s="191"/>
      <c r="J46" s="192"/>
      <c r="K46" s="199"/>
      <c r="L46" s="200"/>
      <c r="M46" s="200"/>
      <c r="N46" s="200"/>
      <c r="O46" s="200"/>
      <c r="P46" s="200"/>
      <c r="Q46" s="200"/>
      <c r="R46" s="200"/>
      <c r="S46" s="200"/>
      <c r="T46" s="200"/>
      <c r="U46" s="200"/>
      <c r="V46" s="200"/>
      <c r="W46" s="200"/>
      <c r="X46" s="200"/>
      <c r="Y46" s="200"/>
      <c r="Z46" s="200"/>
      <c r="AA46" s="200"/>
      <c r="AB46" s="200"/>
      <c r="AC46" s="200"/>
      <c r="AD46" s="200"/>
      <c r="AE46" s="200"/>
      <c r="AF46" s="200"/>
      <c r="AG46" s="200"/>
      <c r="AH46" s="200"/>
      <c r="AI46" s="200"/>
      <c r="AJ46" s="200"/>
      <c r="AK46" s="200"/>
      <c r="AL46" s="200"/>
      <c r="AM46" s="200"/>
      <c r="AN46" s="200"/>
      <c r="AO46" s="200"/>
      <c r="AP46" s="200"/>
      <c r="AQ46" s="200"/>
      <c r="AR46" s="200"/>
      <c r="AS46" s="200"/>
      <c r="AT46" s="200"/>
      <c r="AU46" s="200"/>
      <c r="AV46" s="200"/>
      <c r="AW46" s="200"/>
      <c r="AX46" s="201"/>
      <c r="AY46" s="199"/>
      <c r="AZ46" s="200"/>
      <c r="BA46" s="200"/>
      <c r="BB46" s="200"/>
      <c r="BC46" s="200"/>
      <c r="BD46" s="200"/>
      <c r="BE46" s="201"/>
      <c r="BF46" s="114"/>
      <c r="BG46" s="115"/>
      <c r="BH46" s="115"/>
      <c r="BI46" s="115"/>
      <c r="BJ46" s="115"/>
      <c r="BK46" s="115"/>
      <c r="BL46" s="115"/>
      <c r="BM46" s="115"/>
      <c r="BN46" s="115"/>
      <c r="BO46" s="115"/>
      <c r="BP46" s="115"/>
      <c r="BQ46" s="115"/>
      <c r="BR46" s="115"/>
      <c r="BS46" s="115"/>
      <c r="BT46" s="116"/>
      <c r="BU46" s="115"/>
      <c r="BV46" s="115"/>
      <c r="BW46" s="115"/>
      <c r="BX46" s="115"/>
      <c r="BY46" s="115"/>
      <c r="BZ46" s="115"/>
      <c r="CA46" s="115"/>
      <c r="CB46" s="115"/>
      <c r="CC46" s="115"/>
      <c r="CD46" s="115"/>
      <c r="CE46" s="115"/>
      <c r="CF46" s="115"/>
      <c r="CG46" s="115"/>
      <c r="CH46" s="115"/>
      <c r="CI46" s="115"/>
      <c r="CJ46" s="114"/>
      <c r="CK46" s="115"/>
      <c r="CL46" s="115"/>
      <c r="CM46" s="115"/>
      <c r="CN46" s="115"/>
      <c r="CO46" s="115"/>
      <c r="CP46" s="115"/>
      <c r="CQ46" s="115"/>
      <c r="CR46" s="115"/>
      <c r="CS46" s="115"/>
      <c r="CT46" s="115"/>
      <c r="CU46" s="115"/>
      <c r="CV46" s="115"/>
      <c r="CW46" s="115"/>
      <c r="CX46" s="116"/>
      <c r="CY46" s="114"/>
      <c r="CZ46" s="115"/>
      <c r="DA46" s="115"/>
      <c r="DB46" s="115"/>
      <c r="DC46" s="115"/>
      <c r="DD46" s="115"/>
      <c r="DE46" s="115"/>
      <c r="DF46" s="115"/>
      <c r="DG46" s="115"/>
      <c r="DH46" s="115"/>
      <c r="DI46" s="115"/>
      <c r="DJ46" s="115"/>
      <c r="DK46" s="115"/>
      <c r="DL46" s="115"/>
      <c r="DM46" s="116"/>
    </row>
    <row r="47" spans="1:117" s="7" customFormat="1" ht="12" x14ac:dyDescent="0.2">
      <c r="A47" s="174"/>
      <c r="B47" s="175"/>
      <c r="C47" s="175"/>
      <c r="D47" s="175"/>
      <c r="E47" s="175"/>
      <c r="F47" s="175"/>
      <c r="G47" s="175"/>
      <c r="H47" s="175"/>
      <c r="I47" s="175"/>
      <c r="J47" s="176"/>
      <c r="K47" s="177" t="s">
        <v>35</v>
      </c>
      <c r="L47" s="178"/>
      <c r="M47" s="178"/>
      <c r="N47" s="178"/>
      <c r="O47" s="178"/>
      <c r="P47" s="178"/>
      <c r="Q47" s="178"/>
      <c r="R47" s="178"/>
      <c r="S47" s="178"/>
      <c r="T47" s="178"/>
      <c r="U47" s="178"/>
      <c r="V47" s="178"/>
      <c r="W47" s="178"/>
      <c r="X47" s="178"/>
      <c r="Y47" s="178"/>
      <c r="Z47" s="178"/>
      <c r="AA47" s="178"/>
      <c r="AB47" s="178"/>
      <c r="AC47" s="178"/>
      <c r="AD47" s="178"/>
      <c r="AE47" s="178"/>
      <c r="AF47" s="178"/>
      <c r="AG47" s="178"/>
      <c r="AH47" s="178"/>
      <c r="AI47" s="178"/>
      <c r="AJ47" s="178"/>
      <c r="AK47" s="178"/>
      <c r="AL47" s="178"/>
      <c r="AM47" s="178"/>
      <c r="AN47" s="178"/>
      <c r="AO47" s="178"/>
      <c r="AP47" s="178"/>
      <c r="AQ47" s="178"/>
      <c r="AR47" s="178"/>
      <c r="AS47" s="178"/>
      <c r="AT47" s="178"/>
      <c r="AU47" s="178"/>
      <c r="AV47" s="178"/>
      <c r="AW47" s="178"/>
      <c r="AX47" s="178"/>
      <c r="AY47" s="174" t="s">
        <v>83</v>
      </c>
      <c r="AZ47" s="175"/>
      <c r="BA47" s="175"/>
      <c r="BB47" s="175"/>
      <c r="BC47" s="175"/>
      <c r="BD47" s="175"/>
      <c r="BE47" s="179"/>
      <c r="BF47" s="180"/>
      <c r="BG47" s="118"/>
      <c r="BH47" s="118"/>
      <c r="BI47" s="118"/>
      <c r="BJ47" s="118"/>
      <c r="BK47" s="118"/>
      <c r="BL47" s="118"/>
      <c r="BM47" s="118"/>
      <c r="BN47" s="118"/>
      <c r="BO47" s="118"/>
      <c r="BP47" s="118"/>
      <c r="BQ47" s="118"/>
      <c r="BR47" s="118"/>
      <c r="BS47" s="118"/>
      <c r="BT47" s="181"/>
      <c r="BU47" s="118"/>
      <c r="BV47" s="118"/>
      <c r="BW47" s="118"/>
      <c r="BX47" s="118"/>
      <c r="BY47" s="118"/>
      <c r="BZ47" s="118"/>
      <c r="CA47" s="118"/>
      <c r="CB47" s="118"/>
      <c r="CC47" s="118"/>
      <c r="CD47" s="118"/>
      <c r="CE47" s="118"/>
      <c r="CF47" s="118"/>
      <c r="CG47" s="118"/>
      <c r="CH47" s="118"/>
      <c r="CI47" s="118"/>
      <c r="CJ47" s="117"/>
      <c r="CK47" s="118"/>
      <c r="CL47" s="118"/>
      <c r="CM47" s="118"/>
      <c r="CN47" s="118"/>
      <c r="CO47" s="118"/>
      <c r="CP47" s="118"/>
      <c r="CQ47" s="118"/>
      <c r="CR47" s="118"/>
      <c r="CS47" s="118"/>
      <c r="CT47" s="118"/>
      <c r="CU47" s="118"/>
      <c r="CV47" s="118"/>
      <c r="CW47" s="118"/>
      <c r="CX47" s="119"/>
      <c r="CY47" s="117"/>
      <c r="CZ47" s="118"/>
      <c r="DA47" s="118"/>
      <c r="DB47" s="118"/>
      <c r="DC47" s="118"/>
      <c r="DD47" s="118"/>
      <c r="DE47" s="118"/>
      <c r="DF47" s="118"/>
      <c r="DG47" s="118"/>
      <c r="DH47" s="118"/>
      <c r="DI47" s="118"/>
      <c r="DJ47" s="118"/>
      <c r="DK47" s="118"/>
      <c r="DL47" s="118"/>
      <c r="DM47" s="119"/>
    </row>
    <row r="48" spans="1:117" s="7" customFormat="1" ht="18" customHeight="1" x14ac:dyDescent="0.2">
      <c r="A48" s="132"/>
      <c r="B48" s="133"/>
      <c r="C48" s="133"/>
      <c r="D48" s="133"/>
      <c r="E48" s="133"/>
      <c r="F48" s="133"/>
      <c r="G48" s="133"/>
      <c r="H48" s="133"/>
      <c r="I48" s="133"/>
      <c r="J48" s="134"/>
      <c r="K48" s="138" t="s">
        <v>64</v>
      </c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39"/>
      <c r="AI48" s="139"/>
      <c r="AJ48" s="139"/>
      <c r="AK48" s="139"/>
      <c r="AL48" s="139"/>
      <c r="AM48" s="139"/>
      <c r="AN48" s="139"/>
      <c r="AO48" s="139"/>
      <c r="AP48" s="139"/>
      <c r="AQ48" s="139"/>
      <c r="AR48" s="139"/>
      <c r="AS48" s="139"/>
      <c r="AT48" s="139"/>
      <c r="AU48" s="139"/>
      <c r="AV48" s="139"/>
      <c r="AW48" s="139"/>
      <c r="AX48" s="139"/>
      <c r="AY48" s="132"/>
      <c r="AZ48" s="133"/>
      <c r="BA48" s="133"/>
      <c r="BB48" s="133"/>
      <c r="BC48" s="133"/>
      <c r="BD48" s="133"/>
      <c r="BE48" s="140"/>
      <c r="BF48" s="142"/>
      <c r="BG48" s="109"/>
      <c r="BH48" s="109"/>
      <c r="BI48" s="109"/>
      <c r="BJ48" s="109"/>
      <c r="BK48" s="109"/>
      <c r="BL48" s="109"/>
      <c r="BM48" s="109"/>
      <c r="BN48" s="109"/>
      <c r="BO48" s="109"/>
      <c r="BP48" s="109"/>
      <c r="BQ48" s="109"/>
      <c r="BR48" s="109"/>
      <c r="BS48" s="109"/>
      <c r="BT48" s="143"/>
      <c r="BU48" s="109"/>
      <c r="BV48" s="109"/>
      <c r="BW48" s="109"/>
      <c r="BX48" s="109"/>
      <c r="BY48" s="109"/>
      <c r="BZ48" s="109"/>
      <c r="CA48" s="109"/>
      <c r="CB48" s="109"/>
      <c r="CC48" s="109"/>
      <c r="CD48" s="109"/>
      <c r="CE48" s="109"/>
      <c r="CF48" s="109"/>
      <c r="CG48" s="109"/>
      <c r="CH48" s="109"/>
      <c r="CI48" s="109"/>
      <c r="CJ48" s="108"/>
      <c r="CK48" s="109"/>
      <c r="CL48" s="109"/>
      <c r="CM48" s="109"/>
      <c r="CN48" s="109"/>
      <c r="CO48" s="109"/>
      <c r="CP48" s="109"/>
      <c r="CQ48" s="109"/>
      <c r="CR48" s="109"/>
      <c r="CS48" s="109"/>
      <c r="CT48" s="109"/>
      <c r="CU48" s="109"/>
      <c r="CV48" s="109"/>
      <c r="CW48" s="109"/>
      <c r="CX48" s="110"/>
      <c r="CY48" s="108"/>
      <c r="CZ48" s="109"/>
      <c r="DA48" s="109"/>
      <c r="DB48" s="109"/>
      <c r="DC48" s="109"/>
      <c r="DD48" s="109"/>
      <c r="DE48" s="109"/>
      <c r="DF48" s="109"/>
      <c r="DG48" s="109"/>
      <c r="DH48" s="109"/>
      <c r="DI48" s="109"/>
      <c r="DJ48" s="109"/>
      <c r="DK48" s="109"/>
      <c r="DL48" s="109"/>
      <c r="DM48" s="110"/>
    </row>
    <row r="49" spans="1:117" s="7" customFormat="1" ht="35.1" customHeight="1" x14ac:dyDescent="0.2">
      <c r="A49" s="135"/>
      <c r="B49" s="136"/>
      <c r="C49" s="136"/>
      <c r="D49" s="136"/>
      <c r="E49" s="136"/>
      <c r="F49" s="136"/>
      <c r="G49" s="136"/>
      <c r="H49" s="136"/>
      <c r="I49" s="136"/>
      <c r="J49" s="137"/>
      <c r="K49" s="9"/>
      <c r="L49" s="182" t="s">
        <v>66</v>
      </c>
      <c r="M49" s="182"/>
      <c r="N49" s="182"/>
      <c r="O49" s="182"/>
      <c r="P49" s="182"/>
      <c r="Q49" s="182"/>
      <c r="R49" s="182"/>
      <c r="S49" s="182"/>
      <c r="T49" s="182"/>
      <c r="U49" s="182"/>
      <c r="V49" s="182"/>
      <c r="W49" s="182"/>
      <c r="X49" s="182"/>
      <c r="Y49" s="182"/>
      <c r="Z49" s="182"/>
      <c r="AA49" s="182"/>
      <c r="AB49" s="182"/>
      <c r="AC49" s="182"/>
      <c r="AD49" s="182"/>
      <c r="AE49" s="182"/>
      <c r="AF49" s="182"/>
      <c r="AG49" s="182"/>
      <c r="AH49" s="182"/>
      <c r="AI49" s="182"/>
      <c r="AJ49" s="182"/>
      <c r="AK49" s="182"/>
      <c r="AL49" s="182"/>
      <c r="AM49" s="182"/>
      <c r="AN49" s="182"/>
      <c r="AO49" s="182"/>
      <c r="AP49" s="182"/>
      <c r="AQ49" s="182"/>
      <c r="AR49" s="182"/>
      <c r="AS49" s="182"/>
      <c r="AT49" s="182"/>
      <c r="AU49" s="182"/>
      <c r="AV49" s="182"/>
      <c r="AW49" s="182"/>
      <c r="AX49" s="183"/>
      <c r="AY49" s="135"/>
      <c r="AZ49" s="136"/>
      <c r="BA49" s="136"/>
      <c r="BB49" s="136"/>
      <c r="BC49" s="136"/>
      <c r="BD49" s="136"/>
      <c r="BE49" s="141"/>
      <c r="BF49" s="144"/>
      <c r="BG49" s="112"/>
      <c r="BH49" s="112"/>
      <c r="BI49" s="112"/>
      <c r="BJ49" s="112"/>
      <c r="BK49" s="112"/>
      <c r="BL49" s="112"/>
      <c r="BM49" s="112"/>
      <c r="BN49" s="112"/>
      <c r="BO49" s="112"/>
      <c r="BP49" s="112"/>
      <c r="BQ49" s="112"/>
      <c r="BR49" s="112"/>
      <c r="BS49" s="112"/>
      <c r="BT49" s="145"/>
      <c r="BU49" s="112"/>
      <c r="BV49" s="112"/>
      <c r="BW49" s="112"/>
      <c r="BX49" s="112"/>
      <c r="BY49" s="112"/>
      <c r="BZ49" s="112"/>
      <c r="CA49" s="112"/>
      <c r="CB49" s="112"/>
      <c r="CC49" s="112"/>
      <c r="CD49" s="112"/>
      <c r="CE49" s="112"/>
      <c r="CF49" s="112"/>
      <c r="CG49" s="112"/>
      <c r="CH49" s="112"/>
      <c r="CI49" s="112"/>
      <c r="CJ49" s="111"/>
      <c r="CK49" s="112"/>
      <c r="CL49" s="112"/>
      <c r="CM49" s="112"/>
      <c r="CN49" s="112"/>
      <c r="CO49" s="112"/>
      <c r="CP49" s="112"/>
      <c r="CQ49" s="112"/>
      <c r="CR49" s="112"/>
      <c r="CS49" s="112"/>
      <c r="CT49" s="112"/>
      <c r="CU49" s="112"/>
      <c r="CV49" s="112"/>
      <c r="CW49" s="112"/>
      <c r="CX49" s="113"/>
      <c r="CY49" s="111"/>
      <c r="CZ49" s="112"/>
      <c r="DA49" s="112"/>
      <c r="DB49" s="112"/>
      <c r="DC49" s="112"/>
      <c r="DD49" s="112"/>
      <c r="DE49" s="112"/>
      <c r="DF49" s="112"/>
      <c r="DG49" s="112"/>
      <c r="DH49" s="112"/>
      <c r="DI49" s="112"/>
      <c r="DJ49" s="112"/>
      <c r="DK49" s="112"/>
      <c r="DL49" s="112"/>
      <c r="DM49" s="113"/>
    </row>
    <row r="50" spans="1:117" s="7" customFormat="1" ht="27.95" customHeight="1" x14ac:dyDescent="0.2">
      <c r="A50" s="125"/>
      <c r="B50" s="126"/>
      <c r="C50" s="126"/>
      <c r="D50" s="126"/>
      <c r="E50" s="126"/>
      <c r="F50" s="126"/>
      <c r="G50" s="126"/>
      <c r="H50" s="126"/>
      <c r="I50" s="126"/>
      <c r="J50" s="127"/>
      <c r="K50" s="10"/>
      <c r="L50" s="169" t="s">
        <v>36</v>
      </c>
      <c r="M50" s="169"/>
      <c r="N50" s="169"/>
      <c r="O50" s="169"/>
      <c r="P50" s="169"/>
      <c r="Q50" s="169"/>
      <c r="R50" s="169"/>
      <c r="S50" s="169"/>
      <c r="T50" s="169"/>
      <c r="U50" s="169"/>
      <c r="V50" s="169"/>
      <c r="W50" s="169"/>
      <c r="X50" s="169"/>
      <c r="Y50" s="169"/>
      <c r="Z50" s="169"/>
      <c r="AA50" s="169"/>
      <c r="AB50" s="169"/>
      <c r="AC50" s="169"/>
      <c r="AD50" s="169"/>
      <c r="AE50" s="169"/>
      <c r="AF50" s="169"/>
      <c r="AG50" s="169"/>
      <c r="AH50" s="169"/>
      <c r="AI50" s="169"/>
      <c r="AJ50" s="169"/>
      <c r="AK50" s="169"/>
      <c r="AL50" s="169"/>
      <c r="AM50" s="169"/>
      <c r="AN50" s="169"/>
      <c r="AO50" s="169"/>
      <c r="AP50" s="169"/>
      <c r="AQ50" s="169"/>
      <c r="AR50" s="169"/>
      <c r="AS50" s="169"/>
      <c r="AT50" s="169"/>
      <c r="AU50" s="169"/>
      <c r="AV50" s="169"/>
      <c r="AW50" s="169"/>
      <c r="AX50" s="169"/>
      <c r="AY50" s="170" t="s">
        <v>84</v>
      </c>
      <c r="AZ50" s="171"/>
      <c r="BA50" s="171"/>
      <c r="BB50" s="171"/>
      <c r="BC50" s="171"/>
      <c r="BD50" s="171"/>
      <c r="BE50" s="172"/>
      <c r="BF50" s="173"/>
      <c r="BG50" s="121"/>
      <c r="BH50" s="94"/>
      <c r="BI50" s="94"/>
      <c r="BJ50" s="94"/>
      <c r="BK50" s="94"/>
      <c r="BL50" s="94"/>
      <c r="BM50" s="94"/>
      <c r="BN50" s="94"/>
      <c r="BO50" s="94"/>
      <c r="BP50" s="94"/>
      <c r="BQ50" s="94"/>
      <c r="BR50" s="94"/>
      <c r="BS50" s="122"/>
      <c r="BT50" s="224"/>
      <c r="BU50" s="120"/>
      <c r="BV50" s="121"/>
      <c r="BW50" s="94"/>
      <c r="BX50" s="94"/>
      <c r="BY50" s="94"/>
      <c r="BZ50" s="94"/>
      <c r="CA50" s="94"/>
      <c r="CB50" s="94"/>
      <c r="CC50" s="94"/>
      <c r="CD50" s="94"/>
      <c r="CE50" s="94"/>
      <c r="CF50" s="94"/>
      <c r="CG50" s="94"/>
      <c r="CH50" s="122"/>
      <c r="CI50" s="224"/>
      <c r="CJ50" s="120"/>
      <c r="CK50" s="121"/>
      <c r="CL50" s="94"/>
      <c r="CM50" s="94"/>
      <c r="CN50" s="94"/>
      <c r="CO50" s="94"/>
      <c r="CP50" s="94"/>
      <c r="CQ50" s="94"/>
      <c r="CR50" s="94"/>
      <c r="CS50" s="94"/>
      <c r="CT50" s="94"/>
      <c r="CU50" s="94"/>
      <c r="CV50" s="94"/>
      <c r="CW50" s="122"/>
      <c r="CX50" s="123"/>
      <c r="CY50" s="120"/>
      <c r="CZ50" s="121"/>
      <c r="DA50" s="94"/>
      <c r="DB50" s="94"/>
      <c r="DC50" s="94"/>
      <c r="DD50" s="94"/>
      <c r="DE50" s="94"/>
      <c r="DF50" s="94"/>
      <c r="DG50" s="94"/>
      <c r="DH50" s="94"/>
      <c r="DI50" s="94"/>
      <c r="DJ50" s="94"/>
      <c r="DK50" s="94"/>
      <c r="DL50" s="122"/>
      <c r="DM50" s="123"/>
    </row>
    <row r="51" spans="1:117" s="7" customFormat="1" ht="15" customHeight="1" x14ac:dyDescent="0.2">
      <c r="A51" s="125"/>
      <c r="B51" s="126"/>
      <c r="C51" s="126"/>
      <c r="D51" s="126"/>
      <c r="E51" s="126"/>
      <c r="F51" s="126"/>
      <c r="G51" s="126"/>
      <c r="H51" s="126"/>
      <c r="I51" s="126"/>
      <c r="J51" s="127"/>
      <c r="K51" s="10"/>
      <c r="L51" s="128" t="s">
        <v>39</v>
      </c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28"/>
      <c r="AF51" s="128"/>
      <c r="AG51" s="128"/>
      <c r="AH51" s="128"/>
      <c r="AI51" s="128"/>
      <c r="AJ51" s="128"/>
      <c r="AK51" s="128"/>
      <c r="AL51" s="128"/>
      <c r="AM51" s="128"/>
      <c r="AN51" s="128"/>
      <c r="AO51" s="128"/>
      <c r="AP51" s="128"/>
      <c r="AQ51" s="128"/>
      <c r="AR51" s="128"/>
      <c r="AS51" s="128"/>
      <c r="AT51" s="128"/>
      <c r="AU51" s="128"/>
      <c r="AV51" s="128"/>
      <c r="AW51" s="128"/>
      <c r="AX51" s="128"/>
      <c r="AY51" s="125" t="s">
        <v>85</v>
      </c>
      <c r="AZ51" s="126"/>
      <c r="BA51" s="126"/>
      <c r="BB51" s="126"/>
      <c r="BC51" s="126"/>
      <c r="BD51" s="126"/>
      <c r="BE51" s="129"/>
      <c r="BF51" s="130"/>
      <c r="BG51" s="94"/>
      <c r="BH51" s="94"/>
      <c r="BI51" s="94"/>
      <c r="BJ51" s="94"/>
      <c r="BK51" s="94"/>
      <c r="BL51" s="94"/>
      <c r="BM51" s="94"/>
      <c r="BN51" s="94"/>
      <c r="BO51" s="94"/>
      <c r="BP51" s="94"/>
      <c r="BQ51" s="94"/>
      <c r="BR51" s="94"/>
      <c r="BS51" s="94"/>
      <c r="BT51" s="131"/>
      <c r="BU51" s="93"/>
      <c r="BV51" s="94"/>
      <c r="BW51" s="94"/>
      <c r="BX51" s="94"/>
      <c r="BY51" s="94"/>
      <c r="BZ51" s="94"/>
      <c r="CA51" s="94"/>
      <c r="CB51" s="94"/>
      <c r="CC51" s="94"/>
      <c r="CD51" s="94"/>
      <c r="CE51" s="94"/>
      <c r="CF51" s="94"/>
      <c r="CG51" s="94"/>
      <c r="CH51" s="94"/>
      <c r="CI51" s="131"/>
      <c r="CJ51" s="93"/>
      <c r="CK51" s="94"/>
      <c r="CL51" s="94"/>
      <c r="CM51" s="94"/>
      <c r="CN51" s="94"/>
      <c r="CO51" s="94"/>
      <c r="CP51" s="94"/>
      <c r="CQ51" s="94"/>
      <c r="CR51" s="94"/>
      <c r="CS51" s="94"/>
      <c r="CT51" s="94"/>
      <c r="CU51" s="94"/>
      <c r="CV51" s="94"/>
      <c r="CW51" s="94"/>
      <c r="CX51" s="95"/>
      <c r="CY51" s="93"/>
      <c r="CZ51" s="94"/>
      <c r="DA51" s="94"/>
      <c r="DB51" s="94"/>
      <c r="DC51" s="94"/>
      <c r="DD51" s="94"/>
      <c r="DE51" s="94"/>
      <c r="DF51" s="94"/>
      <c r="DG51" s="94"/>
      <c r="DH51" s="94"/>
      <c r="DI51" s="94"/>
      <c r="DJ51" s="94"/>
      <c r="DK51" s="94"/>
      <c r="DL51" s="94"/>
      <c r="DM51" s="95"/>
    </row>
    <row r="52" spans="1:117" s="7" customFormat="1" ht="15" customHeight="1" x14ac:dyDescent="0.2">
      <c r="A52" s="125"/>
      <c r="B52" s="126"/>
      <c r="C52" s="126"/>
      <c r="D52" s="126"/>
      <c r="E52" s="126"/>
      <c r="F52" s="126"/>
      <c r="G52" s="126"/>
      <c r="H52" s="126"/>
      <c r="I52" s="126"/>
      <c r="J52" s="127"/>
      <c r="K52" s="10"/>
      <c r="L52" s="128" t="s">
        <v>40</v>
      </c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8"/>
      <c r="AB52" s="128"/>
      <c r="AC52" s="128"/>
      <c r="AD52" s="128"/>
      <c r="AE52" s="128"/>
      <c r="AF52" s="128"/>
      <c r="AG52" s="128"/>
      <c r="AH52" s="128"/>
      <c r="AI52" s="128"/>
      <c r="AJ52" s="128"/>
      <c r="AK52" s="128"/>
      <c r="AL52" s="128"/>
      <c r="AM52" s="128"/>
      <c r="AN52" s="128"/>
      <c r="AO52" s="128"/>
      <c r="AP52" s="128"/>
      <c r="AQ52" s="128"/>
      <c r="AR52" s="128"/>
      <c r="AS52" s="128"/>
      <c r="AT52" s="128"/>
      <c r="AU52" s="128"/>
      <c r="AV52" s="128"/>
      <c r="AW52" s="128"/>
      <c r="AX52" s="128"/>
      <c r="AY52" s="125" t="s">
        <v>86</v>
      </c>
      <c r="AZ52" s="126"/>
      <c r="BA52" s="126"/>
      <c r="BB52" s="126"/>
      <c r="BC52" s="126"/>
      <c r="BD52" s="126"/>
      <c r="BE52" s="129"/>
      <c r="BF52" s="130"/>
      <c r="BG52" s="94"/>
      <c r="BH52" s="94"/>
      <c r="BI52" s="94"/>
      <c r="BJ52" s="94"/>
      <c r="BK52" s="94"/>
      <c r="BL52" s="94"/>
      <c r="BM52" s="94"/>
      <c r="BN52" s="94"/>
      <c r="BO52" s="94"/>
      <c r="BP52" s="94"/>
      <c r="BQ52" s="94"/>
      <c r="BR52" s="94"/>
      <c r="BS52" s="94"/>
      <c r="BT52" s="131"/>
      <c r="BU52" s="93"/>
      <c r="BV52" s="94"/>
      <c r="BW52" s="94"/>
      <c r="BX52" s="94"/>
      <c r="BY52" s="94"/>
      <c r="BZ52" s="94"/>
      <c r="CA52" s="94"/>
      <c r="CB52" s="94"/>
      <c r="CC52" s="94"/>
      <c r="CD52" s="94"/>
      <c r="CE52" s="94"/>
      <c r="CF52" s="94"/>
      <c r="CG52" s="94"/>
      <c r="CH52" s="94"/>
      <c r="CI52" s="131"/>
      <c r="CJ52" s="93"/>
      <c r="CK52" s="94"/>
      <c r="CL52" s="94"/>
      <c r="CM52" s="94"/>
      <c r="CN52" s="94"/>
      <c r="CO52" s="94"/>
      <c r="CP52" s="94"/>
      <c r="CQ52" s="94"/>
      <c r="CR52" s="94"/>
      <c r="CS52" s="94"/>
      <c r="CT52" s="94"/>
      <c r="CU52" s="94"/>
      <c r="CV52" s="94"/>
      <c r="CW52" s="94"/>
      <c r="CX52" s="95"/>
      <c r="CY52" s="93"/>
      <c r="CZ52" s="94"/>
      <c r="DA52" s="94"/>
      <c r="DB52" s="94"/>
      <c r="DC52" s="94"/>
      <c r="DD52" s="94"/>
      <c r="DE52" s="94"/>
      <c r="DF52" s="94"/>
      <c r="DG52" s="94"/>
      <c r="DH52" s="94"/>
      <c r="DI52" s="94"/>
      <c r="DJ52" s="94"/>
      <c r="DK52" s="94"/>
      <c r="DL52" s="94"/>
      <c r="DM52" s="95"/>
    </row>
    <row r="53" spans="1:117" s="7" customFormat="1" ht="15" customHeight="1" x14ac:dyDescent="0.2">
      <c r="A53" s="125"/>
      <c r="B53" s="126"/>
      <c r="C53" s="126"/>
      <c r="D53" s="126"/>
      <c r="E53" s="126"/>
      <c r="F53" s="126"/>
      <c r="G53" s="126"/>
      <c r="H53" s="126"/>
      <c r="I53" s="126"/>
      <c r="J53" s="127"/>
      <c r="K53" s="10"/>
      <c r="L53" s="128" t="s">
        <v>41</v>
      </c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  <c r="AB53" s="128"/>
      <c r="AC53" s="128"/>
      <c r="AD53" s="128"/>
      <c r="AE53" s="128"/>
      <c r="AF53" s="128"/>
      <c r="AG53" s="128"/>
      <c r="AH53" s="128"/>
      <c r="AI53" s="128"/>
      <c r="AJ53" s="128"/>
      <c r="AK53" s="128"/>
      <c r="AL53" s="128"/>
      <c r="AM53" s="128"/>
      <c r="AN53" s="128"/>
      <c r="AO53" s="128"/>
      <c r="AP53" s="128"/>
      <c r="AQ53" s="128"/>
      <c r="AR53" s="128"/>
      <c r="AS53" s="128"/>
      <c r="AT53" s="128"/>
      <c r="AU53" s="128"/>
      <c r="AV53" s="128"/>
      <c r="AW53" s="128"/>
      <c r="AX53" s="128"/>
      <c r="AY53" s="125" t="s">
        <v>87</v>
      </c>
      <c r="AZ53" s="126"/>
      <c r="BA53" s="126"/>
      <c r="BB53" s="126"/>
      <c r="BC53" s="126"/>
      <c r="BD53" s="126"/>
      <c r="BE53" s="129"/>
      <c r="BF53" s="130"/>
      <c r="BG53" s="94"/>
      <c r="BH53" s="94"/>
      <c r="BI53" s="94"/>
      <c r="BJ53" s="94"/>
      <c r="BK53" s="94"/>
      <c r="BL53" s="94"/>
      <c r="BM53" s="94"/>
      <c r="BN53" s="94"/>
      <c r="BO53" s="94"/>
      <c r="BP53" s="94"/>
      <c r="BQ53" s="94"/>
      <c r="BR53" s="94"/>
      <c r="BS53" s="94"/>
      <c r="BT53" s="131"/>
      <c r="BU53" s="93"/>
      <c r="BV53" s="94"/>
      <c r="BW53" s="94"/>
      <c r="BX53" s="94"/>
      <c r="BY53" s="94"/>
      <c r="BZ53" s="94"/>
      <c r="CA53" s="94"/>
      <c r="CB53" s="94"/>
      <c r="CC53" s="94"/>
      <c r="CD53" s="94"/>
      <c r="CE53" s="94"/>
      <c r="CF53" s="94"/>
      <c r="CG53" s="94"/>
      <c r="CH53" s="94"/>
      <c r="CI53" s="131"/>
      <c r="CJ53" s="93"/>
      <c r="CK53" s="94"/>
      <c r="CL53" s="94"/>
      <c r="CM53" s="94"/>
      <c r="CN53" s="94"/>
      <c r="CO53" s="94"/>
      <c r="CP53" s="94"/>
      <c r="CQ53" s="94"/>
      <c r="CR53" s="94"/>
      <c r="CS53" s="94"/>
      <c r="CT53" s="94"/>
      <c r="CU53" s="94"/>
      <c r="CV53" s="94"/>
      <c r="CW53" s="94"/>
      <c r="CX53" s="95"/>
      <c r="CY53" s="93"/>
      <c r="CZ53" s="94"/>
      <c r="DA53" s="94"/>
      <c r="DB53" s="94"/>
      <c r="DC53" s="94"/>
      <c r="DD53" s="94"/>
      <c r="DE53" s="94"/>
      <c r="DF53" s="94"/>
      <c r="DG53" s="94"/>
      <c r="DH53" s="94"/>
      <c r="DI53" s="94"/>
      <c r="DJ53" s="94"/>
      <c r="DK53" s="94"/>
      <c r="DL53" s="94"/>
      <c r="DM53" s="95"/>
    </row>
    <row r="54" spans="1:117" s="12" customFormat="1" ht="27.95" customHeight="1" thickBot="1" x14ac:dyDescent="0.25">
      <c r="A54" s="156"/>
      <c r="B54" s="157"/>
      <c r="C54" s="157"/>
      <c r="D54" s="157"/>
      <c r="E54" s="157"/>
      <c r="F54" s="157"/>
      <c r="G54" s="157"/>
      <c r="H54" s="157"/>
      <c r="I54" s="157"/>
      <c r="J54" s="158"/>
      <c r="K54" s="11"/>
      <c r="L54" s="165" t="s">
        <v>42</v>
      </c>
      <c r="M54" s="165"/>
      <c r="N54" s="165"/>
      <c r="O54" s="165"/>
      <c r="P54" s="165"/>
      <c r="Q54" s="165"/>
      <c r="R54" s="165"/>
      <c r="S54" s="165"/>
      <c r="T54" s="165"/>
      <c r="U54" s="165"/>
      <c r="V54" s="165"/>
      <c r="W54" s="165"/>
      <c r="X54" s="165"/>
      <c r="Y54" s="165"/>
      <c r="Z54" s="165"/>
      <c r="AA54" s="165"/>
      <c r="AB54" s="165"/>
      <c r="AC54" s="165"/>
      <c r="AD54" s="165"/>
      <c r="AE54" s="165"/>
      <c r="AF54" s="165"/>
      <c r="AG54" s="165"/>
      <c r="AH54" s="165"/>
      <c r="AI54" s="165"/>
      <c r="AJ54" s="165"/>
      <c r="AK54" s="165"/>
      <c r="AL54" s="165"/>
      <c r="AM54" s="165"/>
      <c r="AN54" s="165"/>
      <c r="AO54" s="165"/>
      <c r="AP54" s="165"/>
      <c r="AQ54" s="165"/>
      <c r="AR54" s="165"/>
      <c r="AS54" s="165"/>
      <c r="AT54" s="165"/>
      <c r="AU54" s="165"/>
      <c r="AV54" s="165"/>
      <c r="AW54" s="165"/>
      <c r="AX54" s="165"/>
      <c r="AY54" s="166" t="s">
        <v>88</v>
      </c>
      <c r="AZ54" s="167"/>
      <c r="BA54" s="167"/>
      <c r="BB54" s="167"/>
      <c r="BC54" s="167"/>
      <c r="BD54" s="167"/>
      <c r="BE54" s="168"/>
      <c r="BF54" s="163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7"/>
      <c r="BS54" s="97"/>
      <c r="BT54" s="164"/>
      <c r="BU54" s="96"/>
      <c r="BV54" s="97"/>
      <c r="BW54" s="97"/>
      <c r="BX54" s="97"/>
      <c r="BY54" s="97"/>
      <c r="BZ54" s="97"/>
      <c r="CA54" s="97"/>
      <c r="CB54" s="97"/>
      <c r="CC54" s="97"/>
      <c r="CD54" s="97"/>
      <c r="CE54" s="97"/>
      <c r="CF54" s="97"/>
      <c r="CG54" s="97"/>
      <c r="CH54" s="97"/>
      <c r="CI54" s="164"/>
      <c r="CJ54" s="96"/>
      <c r="CK54" s="97"/>
      <c r="CL54" s="97"/>
      <c r="CM54" s="97"/>
      <c r="CN54" s="97"/>
      <c r="CO54" s="97"/>
      <c r="CP54" s="97"/>
      <c r="CQ54" s="97"/>
      <c r="CR54" s="97"/>
      <c r="CS54" s="97"/>
      <c r="CT54" s="97"/>
      <c r="CU54" s="97"/>
      <c r="CV54" s="97"/>
      <c r="CW54" s="97"/>
      <c r="CX54" s="98"/>
      <c r="CY54" s="96"/>
      <c r="CZ54" s="97"/>
      <c r="DA54" s="97"/>
      <c r="DB54" s="97"/>
      <c r="DC54" s="97"/>
      <c r="DD54" s="97"/>
      <c r="DE54" s="97"/>
      <c r="DF54" s="97"/>
      <c r="DG54" s="97"/>
      <c r="DH54" s="97"/>
      <c r="DI54" s="97"/>
      <c r="DJ54" s="97"/>
      <c r="DK54" s="97"/>
      <c r="DL54" s="97"/>
      <c r="DM54" s="98"/>
    </row>
    <row r="55" spans="1:117" s="7" customFormat="1" ht="15" customHeight="1" thickBot="1" x14ac:dyDescent="0.25">
      <c r="A55" s="147"/>
      <c r="B55" s="148"/>
      <c r="C55" s="148"/>
      <c r="D55" s="148"/>
      <c r="E55" s="148"/>
      <c r="F55" s="148"/>
      <c r="G55" s="148"/>
      <c r="H55" s="148"/>
      <c r="I55" s="148"/>
      <c r="J55" s="149"/>
      <c r="K55" s="36"/>
      <c r="L55" s="226" t="s">
        <v>43</v>
      </c>
      <c r="M55" s="226"/>
      <c r="N55" s="226"/>
      <c r="O55" s="226"/>
      <c r="P55" s="226"/>
      <c r="Q55" s="226"/>
      <c r="R55" s="226"/>
      <c r="S55" s="226"/>
      <c r="T55" s="226"/>
      <c r="U55" s="226"/>
      <c r="V55" s="226"/>
      <c r="W55" s="226"/>
      <c r="X55" s="226"/>
      <c r="Y55" s="226"/>
      <c r="Z55" s="226"/>
      <c r="AA55" s="226"/>
      <c r="AB55" s="226"/>
      <c r="AC55" s="226"/>
      <c r="AD55" s="226"/>
      <c r="AE55" s="226"/>
      <c r="AF55" s="226"/>
      <c r="AG55" s="226"/>
      <c r="AH55" s="226"/>
      <c r="AI55" s="226"/>
      <c r="AJ55" s="226"/>
      <c r="AK55" s="226"/>
      <c r="AL55" s="226"/>
      <c r="AM55" s="226"/>
      <c r="AN55" s="226"/>
      <c r="AO55" s="226"/>
      <c r="AP55" s="226"/>
      <c r="AQ55" s="226"/>
      <c r="AR55" s="226"/>
      <c r="AS55" s="226"/>
      <c r="AT55" s="226"/>
      <c r="AU55" s="226"/>
      <c r="AV55" s="226"/>
      <c r="AW55" s="226"/>
      <c r="AX55" s="227"/>
      <c r="AY55" s="228" t="s">
        <v>89</v>
      </c>
      <c r="AZ55" s="229"/>
      <c r="BA55" s="229"/>
      <c r="BB55" s="229"/>
      <c r="BC55" s="229"/>
      <c r="BD55" s="229"/>
      <c r="BE55" s="230"/>
      <c r="BF55" s="154">
        <f>SUM(BF51:BF54)+BF47-BH50</f>
        <v>0</v>
      </c>
      <c r="BG55" s="106"/>
      <c r="BH55" s="106"/>
      <c r="BI55" s="106"/>
      <c r="BJ55" s="106"/>
      <c r="BK55" s="106"/>
      <c r="BL55" s="106"/>
      <c r="BM55" s="106"/>
      <c r="BN55" s="106"/>
      <c r="BO55" s="106"/>
      <c r="BP55" s="106"/>
      <c r="BQ55" s="106"/>
      <c r="BR55" s="106"/>
      <c r="BS55" s="106"/>
      <c r="BT55" s="155"/>
      <c r="BU55" s="105">
        <f t="shared" ref="BU55" si="9">SUM(BU51:BU54)+BU47-BW50</f>
        <v>0</v>
      </c>
      <c r="BV55" s="106"/>
      <c r="BW55" s="106"/>
      <c r="BX55" s="106"/>
      <c r="BY55" s="106"/>
      <c r="BZ55" s="106"/>
      <c r="CA55" s="106"/>
      <c r="CB55" s="106"/>
      <c r="CC55" s="106"/>
      <c r="CD55" s="106"/>
      <c r="CE55" s="106"/>
      <c r="CF55" s="106"/>
      <c r="CG55" s="106"/>
      <c r="CH55" s="106"/>
      <c r="CI55" s="155"/>
      <c r="CJ55" s="105">
        <f t="shared" ref="CJ55" si="10">SUM(CJ51:CJ54)+CJ47-CL50</f>
        <v>0</v>
      </c>
      <c r="CK55" s="106"/>
      <c r="CL55" s="106"/>
      <c r="CM55" s="106"/>
      <c r="CN55" s="106"/>
      <c r="CO55" s="106"/>
      <c r="CP55" s="106"/>
      <c r="CQ55" s="106"/>
      <c r="CR55" s="106"/>
      <c r="CS55" s="106"/>
      <c r="CT55" s="106"/>
      <c r="CU55" s="106"/>
      <c r="CV55" s="106"/>
      <c r="CW55" s="106"/>
      <c r="CX55" s="107"/>
      <c r="CY55" s="105">
        <f t="shared" ref="CY55" si="11">SUM(CY51:CY54)+CY47-DA50</f>
        <v>0</v>
      </c>
      <c r="CZ55" s="106"/>
      <c r="DA55" s="106"/>
      <c r="DB55" s="106"/>
      <c r="DC55" s="106"/>
      <c r="DD55" s="106"/>
      <c r="DE55" s="106"/>
      <c r="DF55" s="106"/>
      <c r="DG55" s="106"/>
      <c r="DH55" s="106"/>
      <c r="DI55" s="106"/>
      <c r="DJ55" s="106"/>
      <c r="DK55" s="106"/>
      <c r="DL55" s="106"/>
      <c r="DM55" s="107"/>
    </row>
    <row r="56" spans="1:117" s="7" customFormat="1" ht="15" customHeight="1" x14ac:dyDescent="0.2">
      <c r="A56" s="132"/>
      <c r="B56" s="133"/>
      <c r="C56" s="133"/>
      <c r="D56" s="133"/>
      <c r="E56" s="133"/>
      <c r="F56" s="133"/>
      <c r="G56" s="133"/>
      <c r="H56" s="133"/>
      <c r="I56" s="133"/>
      <c r="J56" s="134"/>
      <c r="K56" s="138" t="s">
        <v>44</v>
      </c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39"/>
      <c r="AB56" s="139"/>
      <c r="AC56" s="139"/>
      <c r="AD56" s="139"/>
      <c r="AE56" s="139"/>
      <c r="AF56" s="139"/>
      <c r="AG56" s="139"/>
      <c r="AH56" s="139"/>
      <c r="AI56" s="139"/>
      <c r="AJ56" s="139"/>
      <c r="AK56" s="139"/>
      <c r="AL56" s="139"/>
      <c r="AM56" s="139"/>
      <c r="AN56" s="139"/>
      <c r="AO56" s="139"/>
      <c r="AP56" s="139"/>
      <c r="AQ56" s="139"/>
      <c r="AR56" s="139"/>
      <c r="AS56" s="139"/>
      <c r="AT56" s="139"/>
      <c r="AU56" s="139"/>
      <c r="AV56" s="139"/>
      <c r="AW56" s="139"/>
      <c r="AX56" s="139"/>
      <c r="AY56" s="132" t="s">
        <v>90</v>
      </c>
      <c r="AZ56" s="133"/>
      <c r="BA56" s="133"/>
      <c r="BB56" s="133"/>
      <c r="BC56" s="133"/>
      <c r="BD56" s="133"/>
      <c r="BE56" s="140"/>
      <c r="BF56" s="142"/>
      <c r="BG56" s="109"/>
      <c r="BH56" s="109"/>
      <c r="BI56" s="109"/>
      <c r="BJ56" s="109"/>
      <c r="BK56" s="109"/>
      <c r="BL56" s="109"/>
      <c r="BM56" s="109"/>
      <c r="BN56" s="109"/>
      <c r="BO56" s="109"/>
      <c r="BP56" s="109"/>
      <c r="BQ56" s="109"/>
      <c r="BR56" s="109"/>
      <c r="BS56" s="109"/>
      <c r="BT56" s="143"/>
      <c r="BU56" s="109"/>
      <c r="BV56" s="109"/>
      <c r="BW56" s="109"/>
      <c r="BX56" s="109"/>
      <c r="BY56" s="109"/>
      <c r="BZ56" s="109"/>
      <c r="CA56" s="109"/>
      <c r="CB56" s="109"/>
      <c r="CC56" s="109"/>
      <c r="CD56" s="109"/>
      <c r="CE56" s="109"/>
      <c r="CF56" s="109"/>
      <c r="CG56" s="109"/>
      <c r="CH56" s="109"/>
      <c r="CI56" s="109"/>
      <c r="CJ56" s="108"/>
      <c r="CK56" s="109"/>
      <c r="CL56" s="109"/>
      <c r="CM56" s="109"/>
      <c r="CN56" s="109"/>
      <c r="CO56" s="109"/>
      <c r="CP56" s="109"/>
      <c r="CQ56" s="109"/>
      <c r="CR56" s="109"/>
      <c r="CS56" s="109"/>
      <c r="CT56" s="109"/>
      <c r="CU56" s="109"/>
      <c r="CV56" s="109"/>
      <c r="CW56" s="109"/>
      <c r="CX56" s="110"/>
      <c r="CY56" s="108"/>
      <c r="CZ56" s="109"/>
      <c r="DA56" s="109"/>
      <c r="DB56" s="109"/>
      <c r="DC56" s="109"/>
      <c r="DD56" s="109"/>
      <c r="DE56" s="109"/>
      <c r="DF56" s="109"/>
      <c r="DG56" s="109"/>
      <c r="DH56" s="109"/>
      <c r="DI56" s="109"/>
      <c r="DJ56" s="109"/>
      <c r="DK56" s="109"/>
      <c r="DL56" s="109"/>
      <c r="DM56" s="110"/>
    </row>
    <row r="57" spans="1:117" s="7" customFormat="1" ht="15" customHeight="1" x14ac:dyDescent="0.2">
      <c r="A57" s="135"/>
      <c r="B57" s="136"/>
      <c r="C57" s="136"/>
      <c r="D57" s="136"/>
      <c r="E57" s="136"/>
      <c r="F57" s="136"/>
      <c r="G57" s="136"/>
      <c r="H57" s="136"/>
      <c r="I57" s="136"/>
      <c r="J57" s="137"/>
      <c r="K57" s="9"/>
      <c r="L57" s="146" t="s">
        <v>45</v>
      </c>
      <c r="M57" s="146"/>
      <c r="N57" s="146"/>
      <c r="O57" s="146"/>
      <c r="P57" s="146"/>
      <c r="Q57" s="146"/>
      <c r="R57" s="146"/>
      <c r="S57" s="146"/>
      <c r="T57" s="146"/>
      <c r="U57" s="146"/>
      <c r="V57" s="146"/>
      <c r="W57" s="146"/>
      <c r="X57" s="146"/>
      <c r="Y57" s="146"/>
      <c r="Z57" s="146"/>
      <c r="AA57" s="146"/>
      <c r="AB57" s="146"/>
      <c r="AC57" s="146"/>
      <c r="AD57" s="146"/>
      <c r="AE57" s="146"/>
      <c r="AF57" s="146"/>
      <c r="AG57" s="146"/>
      <c r="AH57" s="146"/>
      <c r="AI57" s="146"/>
      <c r="AJ57" s="146"/>
      <c r="AK57" s="146"/>
      <c r="AL57" s="146"/>
      <c r="AM57" s="146"/>
      <c r="AN57" s="146"/>
      <c r="AO57" s="146"/>
      <c r="AP57" s="146"/>
      <c r="AQ57" s="146"/>
      <c r="AR57" s="146"/>
      <c r="AS57" s="146"/>
      <c r="AT57" s="146"/>
      <c r="AU57" s="146"/>
      <c r="AV57" s="146"/>
      <c r="AW57" s="146"/>
      <c r="AX57" s="146"/>
      <c r="AY57" s="135"/>
      <c r="AZ57" s="136"/>
      <c r="BA57" s="136"/>
      <c r="BB57" s="136"/>
      <c r="BC57" s="136"/>
      <c r="BD57" s="136"/>
      <c r="BE57" s="141"/>
      <c r="BF57" s="144"/>
      <c r="BG57" s="112"/>
      <c r="BH57" s="112"/>
      <c r="BI57" s="112"/>
      <c r="BJ57" s="112"/>
      <c r="BK57" s="112"/>
      <c r="BL57" s="112"/>
      <c r="BM57" s="112"/>
      <c r="BN57" s="112"/>
      <c r="BO57" s="112"/>
      <c r="BP57" s="112"/>
      <c r="BQ57" s="112"/>
      <c r="BR57" s="112"/>
      <c r="BS57" s="112"/>
      <c r="BT57" s="145"/>
      <c r="BU57" s="112"/>
      <c r="BV57" s="112"/>
      <c r="BW57" s="112"/>
      <c r="BX57" s="112"/>
      <c r="BY57" s="112"/>
      <c r="BZ57" s="112"/>
      <c r="CA57" s="112"/>
      <c r="CB57" s="112"/>
      <c r="CC57" s="112"/>
      <c r="CD57" s="112"/>
      <c r="CE57" s="112"/>
      <c r="CF57" s="112"/>
      <c r="CG57" s="112"/>
      <c r="CH57" s="112"/>
      <c r="CI57" s="112"/>
      <c r="CJ57" s="111"/>
      <c r="CK57" s="112"/>
      <c r="CL57" s="112"/>
      <c r="CM57" s="112"/>
      <c r="CN57" s="112"/>
      <c r="CO57" s="112"/>
      <c r="CP57" s="112"/>
      <c r="CQ57" s="112"/>
      <c r="CR57" s="112"/>
      <c r="CS57" s="112"/>
      <c r="CT57" s="112"/>
      <c r="CU57" s="112"/>
      <c r="CV57" s="112"/>
      <c r="CW57" s="112"/>
      <c r="CX57" s="113"/>
      <c r="CY57" s="111"/>
      <c r="CZ57" s="112"/>
      <c r="DA57" s="112"/>
      <c r="DB57" s="112"/>
      <c r="DC57" s="112"/>
      <c r="DD57" s="112"/>
      <c r="DE57" s="112"/>
      <c r="DF57" s="112"/>
      <c r="DG57" s="112"/>
      <c r="DH57" s="112"/>
      <c r="DI57" s="112"/>
      <c r="DJ57" s="112"/>
      <c r="DK57" s="112"/>
      <c r="DL57" s="112"/>
      <c r="DM57" s="113"/>
    </row>
    <row r="58" spans="1:117" s="7" customFormat="1" ht="15" customHeight="1" x14ac:dyDescent="0.2">
      <c r="A58" s="125"/>
      <c r="B58" s="126"/>
      <c r="C58" s="126"/>
      <c r="D58" s="126"/>
      <c r="E58" s="126"/>
      <c r="F58" s="126"/>
      <c r="G58" s="126"/>
      <c r="H58" s="126"/>
      <c r="I58" s="126"/>
      <c r="J58" s="127"/>
      <c r="K58" s="10"/>
      <c r="L58" s="128" t="s">
        <v>46</v>
      </c>
      <c r="M58" s="128"/>
      <c r="N58" s="128"/>
      <c r="O58" s="128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8"/>
      <c r="AB58" s="128"/>
      <c r="AC58" s="128"/>
      <c r="AD58" s="128"/>
      <c r="AE58" s="128"/>
      <c r="AF58" s="128"/>
      <c r="AG58" s="128"/>
      <c r="AH58" s="128"/>
      <c r="AI58" s="128"/>
      <c r="AJ58" s="128"/>
      <c r="AK58" s="128"/>
      <c r="AL58" s="128"/>
      <c r="AM58" s="128"/>
      <c r="AN58" s="128"/>
      <c r="AO58" s="128"/>
      <c r="AP58" s="128"/>
      <c r="AQ58" s="128"/>
      <c r="AR58" s="128"/>
      <c r="AS58" s="128"/>
      <c r="AT58" s="128"/>
      <c r="AU58" s="128"/>
      <c r="AV58" s="128"/>
      <c r="AW58" s="128"/>
      <c r="AX58" s="128"/>
      <c r="AY58" s="125" t="s">
        <v>91</v>
      </c>
      <c r="AZ58" s="126"/>
      <c r="BA58" s="126"/>
      <c r="BB58" s="126"/>
      <c r="BC58" s="126"/>
      <c r="BD58" s="126"/>
      <c r="BE58" s="129"/>
      <c r="BF58" s="130"/>
      <c r="BG58" s="94"/>
      <c r="BH58" s="94"/>
      <c r="BI58" s="94"/>
      <c r="BJ58" s="94"/>
      <c r="BK58" s="94"/>
      <c r="BL58" s="94"/>
      <c r="BM58" s="94"/>
      <c r="BN58" s="94"/>
      <c r="BO58" s="94"/>
      <c r="BP58" s="94"/>
      <c r="BQ58" s="94"/>
      <c r="BR58" s="94"/>
      <c r="BS58" s="94"/>
      <c r="BT58" s="131"/>
      <c r="BU58" s="93"/>
      <c r="BV58" s="94"/>
      <c r="BW58" s="94"/>
      <c r="BX58" s="94"/>
      <c r="BY58" s="94"/>
      <c r="BZ58" s="94"/>
      <c r="CA58" s="94"/>
      <c r="CB58" s="94"/>
      <c r="CC58" s="94"/>
      <c r="CD58" s="94"/>
      <c r="CE58" s="94"/>
      <c r="CF58" s="94"/>
      <c r="CG58" s="94"/>
      <c r="CH58" s="94"/>
      <c r="CI58" s="131"/>
      <c r="CJ58" s="93"/>
      <c r="CK58" s="94"/>
      <c r="CL58" s="94"/>
      <c r="CM58" s="94"/>
      <c r="CN58" s="94"/>
      <c r="CO58" s="94"/>
      <c r="CP58" s="94"/>
      <c r="CQ58" s="94"/>
      <c r="CR58" s="94"/>
      <c r="CS58" s="94"/>
      <c r="CT58" s="94"/>
      <c r="CU58" s="94"/>
      <c r="CV58" s="94"/>
      <c r="CW58" s="94"/>
      <c r="CX58" s="95"/>
      <c r="CY58" s="93"/>
      <c r="CZ58" s="94"/>
      <c r="DA58" s="94"/>
      <c r="DB58" s="94"/>
      <c r="DC58" s="94"/>
      <c r="DD58" s="94"/>
      <c r="DE58" s="94"/>
      <c r="DF58" s="94"/>
      <c r="DG58" s="94"/>
      <c r="DH58" s="94"/>
      <c r="DI58" s="94"/>
      <c r="DJ58" s="94"/>
      <c r="DK58" s="94"/>
      <c r="DL58" s="94"/>
      <c r="DM58" s="95"/>
    </row>
    <row r="59" spans="1:117" s="7" customFormat="1" ht="15" customHeight="1" x14ac:dyDescent="0.2">
      <c r="A59" s="125"/>
      <c r="B59" s="126"/>
      <c r="C59" s="126"/>
      <c r="D59" s="126"/>
      <c r="E59" s="126"/>
      <c r="F59" s="126"/>
      <c r="G59" s="126"/>
      <c r="H59" s="126"/>
      <c r="I59" s="126"/>
      <c r="J59" s="127"/>
      <c r="K59" s="10"/>
      <c r="L59" s="128" t="s">
        <v>108</v>
      </c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8"/>
      <c r="AB59" s="128"/>
      <c r="AC59" s="128"/>
      <c r="AD59" s="128"/>
      <c r="AE59" s="128"/>
      <c r="AF59" s="128"/>
      <c r="AG59" s="128"/>
      <c r="AH59" s="128"/>
      <c r="AI59" s="128"/>
      <c r="AJ59" s="128"/>
      <c r="AK59" s="128"/>
      <c r="AL59" s="128"/>
      <c r="AM59" s="128"/>
      <c r="AN59" s="128"/>
      <c r="AO59" s="128"/>
      <c r="AP59" s="128"/>
      <c r="AQ59" s="128"/>
      <c r="AR59" s="128"/>
      <c r="AS59" s="128"/>
      <c r="AT59" s="128"/>
      <c r="AU59" s="128"/>
      <c r="AV59" s="128"/>
      <c r="AW59" s="128"/>
      <c r="AX59" s="128"/>
      <c r="AY59" s="125" t="s">
        <v>92</v>
      </c>
      <c r="AZ59" s="126"/>
      <c r="BA59" s="126"/>
      <c r="BB59" s="126"/>
      <c r="BC59" s="126"/>
      <c r="BD59" s="126"/>
      <c r="BE59" s="129"/>
      <c r="BF59" s="130"/>
      <c r="BG59" s="94"/>
      <c r="BH59" s="94"/>
      <c r="BI59" s="94"/>
      <c r="BJ59" s="94"/>
      <c r="BK59" s="94"/>
      <c r="BL59" s="94"/>
      <c r="BM59" s="94"/>
      <c r="BN59" s="94"/>
      <c r="BO59" s="94"/>
      <c r="BP59" s="94"/>
      <c r="BQ59" s="94"/>
      <c r="BR59" s="94"/>
      <c r="BS59" s="94"/>
      <c r="BT59" s="131"/>
      <c r="BU59" s="93"/>
      <c r="BV59" s="94"/>
      <c r="BW59" s="94"/>
      <c r="BX59" s="94"/>
      <c r="BY59" s="94"/>
      <c r="BZ59" s="94"/>
      <c r="CA59" s="94"/>
      <c r="CB59" s="94"/>
      <c r="CC59" s="94"/>
      <c r="CD59" s="94"/>
      <c r="CE59" s="94"/>
      <c r="CF59" s="94"/>
      <c r="CG59" s="94"/>
      <c r="CH59" s="94"/>
      <c r="CI59" s="131"/>
      <c r="CJ59" s="93"/>
      <c r="CK59" s="94"/>
      <c r="CL59" s="94"/>
      <c r="CM59" s="94"/>
      <c r="CN59" s="94"/>
      <c r="CO59" s="94"/>
      <c r="CP59" s="94"/>
      <c r="CQ59" s="94"/>
      <c r="CR59" s="94"/>
      <c r="CS59" s="94"/>
      <c r="CT59" s="94"/>
      <c r="CU59" s="94"/>
      <c r="CV59" s="94"/>
      <c r="CW59" s="94"/>
      <c r="CX59" s="95"/>
      <c r="CY59" s="93"/>
      <c r="CZ59" s="94"/>
      <c r="DA59" s="94"/>
      <c r="DB59" s="94"/>
      <c r="DC59" s="94"/>
      <c r="DD59" s="94"/>
      <c r="DE59" s="94"/>
      <c r="DF59" s="94"/>
      <c r="DG59" s="94"/>
      <c r="DH59" s="94"/>
      <c r="DI59" s="94"/>
      <c r="DJ59" s="94"/>
      <c r="DK59" s="94"/>
      <c r="DL59" s="94"/>
      <c r="DM59" s="95"/>
    </row>
    <row r="60" spans="1:117" s="12" customFormat="1" ht="15" customHeight="1" thickBot="1" x14ac:dyDescent="0.25">
      <c r="A60" s="156"/>
      <c r="B60" s="157"/>
      <c r="C60" s="157"/>
      <c r="D60" s="157"/>
      <c r="E60" s="157"/>
      <c r="F60" s="157"/>
      <c r="G60" s="157"/>
      <c r="H60" s="157"/>
      <c r="I60" s="157"/>
      <c r="J60" s="158"/>
      <c r="K60" s="11"/>
      <c r="L60" s="159" t="s">
        <v>47</v>
      </c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  <c r="AK60" s="159"/>
      <c r="AL60" s="159"/>
      <c r="AM60" s="159"/>
      <c r="AN60" s="159"/>
      <c r="AO60" s="159"/>
      <c r="AP60" s="159"/>
      <c r="AQ60" s="159"/>
      <c r="AR60" s="159"/>
      <c r="AS60" s="159"/>
      <c r="AT60" s="159"/>
      <c r="AU60" s="159"/>
      <c r="AV60" s="159"/>
      <c r="AW60" s="159"/>
      <c r="AX60" s="159"/>
      <c r="AY60" s="160" t="s">
        <v>93</v>
      </c>
      <c r="AZ60" s="161"/>
      <c r="BA60" s="161"/>
      <c r="BB60" s="161"/>
      <c r="BC60" s="161"/>
      <c r="BD60" s="161"/>
      <c r="BE60" s="162"/>
      <c r="BF60" s="163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7"/>
      <c r="BS60" s="97"/>
      <c r="BT60" s="164"/>
      <c r="BU60" s="96"/>
      <c r="BV60" s="97"/>
      <c r="BW60" s="97"/>
      <c r="BX60" s="97"/>
      <c r="BY60" s="97"/>
      <c r="BZ60" s="97"/>
      <c r="CA60" s="97"/>
      <c r="CB60" s="97"/>
      <c r="CC60" s="97"/>
      <c r="CD60" s="97"/>
      <c r="CE60" s="97"/>
      <c r="CF60" s="97"/>
      <c r="CG60" s="97"/>
      <c r="CH60" s="97"/>
      <c r="CI60" s="164"/>
      <c r="CJ60" s="96"/>
      <c r="CK60" s="97"/>
      <c r="CL60" s="97"/>
      <c r="CM60" s="97"/>
      <c r="CN60" s="97"/>
      <c r="CO60" s="97"/>
      <c r="CP60" s="97"/>
      <c r="CQ60" s="97"/>
      <c r="CR60" s="97"/>
      <c r="CS60" s="97"/>
      <c r="CT60" s="97"/>
      <c r="CU60" s="97"/>
      <c r="CV60" s="97"/>
      <c r="CW60" s="97"/>
      <c r="CX60" s="98"/>
      <c r="CY60" s="96"/>
      <c r="CZ60" s="97"/>
      <c r="DA60" s="97"/>
      <c r="DB60" s="97"/>
      <c r="DC60" s="97"/>
      <c r="DD60" s="97"/>
      <c r="DE60" s="97"/>
      <c r="DF60" s="97"/>
      <c r="DG60" s="97"/>
      <c r="DH60" s="97"/>
      <c r="DI60" s="97"/>
      <c r="DJ60" s="97"/>
      <c r="DK60" s="97"/>
      <c r="DL60" s="97"/>
      <c r="DM60" s="98"/>
    </row>
    <row r="61" spans="1:117" s="7" customFormat="1" ht="15" customHeight="1" thickBot="1" x14ac:dyDescent="0.25">
      <c r="A61" s="147"/>
      <c r="B61" s="148"/>
      <c r="C61" s="148"/>
      <c r="D61" s="148"/>
      <c r="E61" s="148"/>
      <c r="F61" s="148"/>
      <c r="G61" s="148"/>
      <c r="H61" s="148"/>
      <c r="I61" s="148"/>
      <c r="J61" s="149"/>
      <c r="K61" s="36"/>
      <c r="L61" s="150" t="s">
        <v>48</v>
      </c>
      <c r="M61" s="150"/>
      <c r="N61" s="150"/>
      <c r="O61" s="150"/>
      <c r="P61" s="150"/>
      <c r="Q61" s="150"/>
      <c r="R61" s="150"/>
      <c r="S61" s="150"/>
      <c r="T61" s="150"/>
      <c r="U61" s="150"/>
      <c r="V61" s="150"/>
      <c r="W61" s="150"/>
      <c r="X61" s="150"/>
      <c r="Y61" s="150"/>
      <c r="Z61" s="150"/>
      <c r="AA61" s="150"/>
      <c r="AB61" s="150"/>
      <c r="AC61" s="150"/>
      <c r="AD61" s="150"/>
      <c r="AE61" s="150"/>
      <c r="AF61" s="150"/>
      <c r="AG61" s="150"/>
      <c r="AH61" s="150"/>
      <c r="AI61" s="150"/>
      <c r="AJ61" s="150"/>
      <c r="AK61" s="150"/>
      <c r="AL61" s="150"/>
      <c r="AM61" s="150"/>
      <c r="AN61" s="150"/>
      <c r="AO61" s="150"/>
      <c r="AP61" s="150"/>
      <c r="AQ61" s="150"/>
      <c r="AR61" s="150"/>
      <c r="AS61" s="150"/>
      <c r="AT61" s="150"/>
      <c r="AU61" s="150"/>
      <c r="AV61" s="150"/>
      <c r="AW61" s="150"/>
      <c r="AX61" s="150"/>
      <c r="AY61" s="151" t="s">
        <v>94</v>
      </c>
      <c r="AZ61" s="152"/>
      <c r="BA61" s="152"/>
      <c r="BB61" s="152"/>
      <c r="BC61" s="152"/>
      <c r="BD61" s="152"/>
      <c r="BE61" s="153"/>
      <c r="BF61" s="154">
        <f>SUM(BF56:BF60)</f>
        <v>0</v>
      </c>
      <c r="BG61" s="106"/>
      <c r="BH61" s="106"/>
      <c r="BI61" s="106"/>
      <c r="BJ61" s="106"/>
      <c r="BK61" s="106"/>
      <c r="BL61" s="106"/>
      <c r="BM61" s="106"/>
      <c r="BN61" s="106"/>
      <c r="BO61" s="106"/>
      <c r="BP61" s="106"/>
      <c r="BQ61" s="106"/>
      <c r="BR61" s="106"/>
      <c r="BS61" s="106"/>
      <c r="BT61" s="155"/>
      <c r="BU61" s="105">
        <f t="shared" ref="BU61" si="12">SUM(BU56:BU60)</f>
        <v>0</v>
      </c>
      <c r="BV61" s="106"/>
      <c r="BW61" s="106"/>
      <c r="BX61" s="106"/>
      <c r="BY61" s="106"/>
      <c r="BZ61" s="106"/>
      <c r="CA61" s="106"/>
      <c r="CB61" s="106"/>
      <c r="CC61" s="106"/>
      <c r="CD61" s="106"/>
      <c r="CE61" s="106"/>
      <c r="CF61" s="106"/>
      <c r="CG61" s="106"/>
      <c r="CH61" s="106"/>
      <c r="CI61" s="155"/>
      <c r="CJ61" s="105">
        <f t="shared" ref="CJ61" si="13">SUM(CJ56:CJ60)</f>
        <v>0</v>
      </c>
      <c r="CK61" s="106"/>
      <c r="CL61" s="106"/>
      <c r="CM61" s="106"/>
      <c r="CN61" s="106"/>
      <c r="CO61" s="106"/>
      <c r="CP61" s="106"/>
      <c r="CQ61" s="106"/>
      <c r="CR61" s="106"/>
      <c r="CS61" s="106"/>
      <c r="CT61" s="106"/>
      <c r="CU61" s="106"/>
      <c r="CV61" s="106"/>
      <c r="CW61" s="106"/>
      <c r="CX61" s="107"/>
      <c r="CY61" s="105">
        <f t="shared" ref="CY61" si="14">SUM(CY56:CY60)</f>
        <v>0</v>
      </c>
      <c r="CZ61" s="106"/>
      <c r="DA61" s="106"/>
      <c r="DB61" s="106"/>
      <c r="DC61" s="106"/>
      <c r="DD61" s="106"/>
      <c r="DE61" s="106"/>
      <c r="DF61" s="106"/>
      <c r="DG61" s="106"/>
      <c r="DH61" s="106"/>
      <c r="DI61" s="106"/>
      <c r="DJ61" s="106"/>
      <c r="DK61" s="106"/>
      <c r="DL61" s="106"/>
      <c r="DM61" s="107"/>
    </row>
    <row r="62" spans="1:117" s="7" customFormat="1" ht="15" customHeight="1" x14ac:dyDescent="0.2">
      <c r="A62" s="132"/>
      <c r="B62" s="133"/>
      <c r="C62" s="133"/>
      <c r="D62" s="133"/>
      <c r="E62" s="133"/>
      <c r="F62" s="133"/>
      <c r="G62" s="133"/>
      <c r="H62" s="133"/>
      <c r="I62" s="133"/>
      <c r="J62" s="134"/>
      <c r="K62" s="138" t="s">
        <v>49</v>
      </c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  <c r="AA62" s="139"/>
      <c r="AB62" s="139"/>
      <c r="AC62" s="139"/>
      <c r="AD62" s="139"/>
      <c r="AE62" s="139"/>
      <c r="AF62" s="139"/>
      <c r="AG62" s="139"/>
      <c r="AH62" s="139"/>
      <c r="AI62" s="139"/>
      <c r="AJ62" s="139"/>
      <c r="AK62" s="139"/>
      <c r="AL62" s="139"/>
      <c r="AM62" s="139"/>
      <c r="AN62" s="139"/>
      <c r="AO62" s="139"/>
      <c r="AP62" s="139"/>
      <c r="AQ62" s="139"/>
      <c r="AR62" s="139"/>
      <c r="AS62" s="139"/>
      <c r="AT62" s="139"/>
      <c r="AU62" s="139"/>
      <c r="AV62" s="139"/>
      <c r="AW62" s="139"/>
      <c r="AX62" s="139"/>
      <c r="AY62" s="132" t="s">
        <v>95</v>
      </c>
      <c r="AZ62" s="133"/>
      <c r="BA62" s="133"/>
      <c r="BB62" s="133"/>
      <c r="BC62" s="133"/>
      <c r="BD62" s="133"/>
      <c r="BE62" s="140"/>
      <c r="BF62" s="142"/>
      <c r="BG62" s="109"/>
      <c r="BH62" s="109"/>
      <c r="BI62" s="109"/>
      <c r="BJ62" s="109"/>
      <c r="BK62" s="109"/>
      <c r="BL62" s="109"/>
      <c r="BM62" s="109"/>
      <c r="BN62" s="109"/>
      <c r="BO62" s="109"/>
      <c r="BP62" s="109"/>
      <c r="BQ62" s="109"/>
      <c r="BR62" s="109"/>
      <c r="BS62" s="109"/>
      <c r="BT62" s="143"/>
      <c r="BU62" s="109"/>
      <c r="BV62" s="109"/>
      <c r="BW62" s="109"/>
      <c r="BX62" s="109"/>
      <c r="BY62" s="109"/>
      <c r="BZ62" s="109"/>
      <c r="CA62" s="109"/>
      <c r="CB62" s="109"/>
      <c r="CC62" s="109"/>
      <c r="CD62" s="109"/>
      <c r="CE62" s="109"/>
      <c r="CF62" s="109"/>
      <c r="CG62" s="109"/>
      <c r="CH62" s="109"/>
      <c r="CI62" s="109"/>
      <c r="CJ62" s="108"/>
      <c r="CK62" s="109"/>
      <c r="CL62" s="109"/>
      <c r="CM62" s="109"/>
      <c r="CN62" s="109"/>
      <c r="CO62" s="109"/>
      <c r="CP62" s="109"/>
      <c r="CQ62" s="109"/>
      <c r="CR62" s="109"/>
      <c r="CS62" s="109"/>
      <c r="CT62" s="109"/>
      <c r="CU62" s="109"/>
      <c r="CV62" s="109"/>
      <c r="CW62" s="109"/>
      <c r="CX62" s="110"/>
      <c r="CY62" s="108"/>
      <c r="CZ62" s="109"/>
      <c r="DA62" s="109"/>
      <c r="DB62" s="109"/>
      <c r="DC62" s="109"/>
      <c r="DD62" s="109"/>
      <c r="DE62" s="109"/>
      <c r="DF62" s="109"/>
      <c r="DG62" s="109"/>
      <c r="DH62" s="109"/>
      <c r="DI62" s="109"/>
      <c r="DJ62" s="109"/>
      <c r="DK62" s="109"/>
      <c r="DL62" s="109"/>
      <c r="DM62" s="110"/>
    </row>
    <row r="63" spans="1:117" s="7" customFormat="1" ht="15" customHeight="1" x14ac:dyDescent="0.2">
      <c r="A63" s="135"/>
      <c r="B63" s="136"/>
      <c r="C63" s="136"/>
      <c r="D63" s="136"/>
      <c r="E63" s="136"/>
      <c r="F63" s="136"/>
      <c r="G63" s="136"/>
      <c r="H63" s="136"/>
      <c r="I63" s="136"/>
      <c r="J63" s="137"/>
      <c r="K63" s="9"/>
      <c r="L63" s="146" t="s">
        <v>45</v>
      </c>
      <c r="M63" s="146"/>
      <c r="N63" s="146"/>
      <c r="O63" s="146"/>
      <c r="P63" s="146"/>
      <c r="Q63" s="146"/>
      <c r="R63" s="146"/>
      <c r="S63" s="146"/>
      <c r="T63" s="146"/>
      <c r="U63" s="146"/>
      <c r="V63" s="146"/>
      <c r="W63" s="146"/>
      <c r="X63" s="146"/>
      <c r="Y63" s="146"/>
      <c r="Z63" s="146"/>
      <c r="AA63" s="146"/>
      <c r="AB63" s="146"/>
      <c r="AC63" s="146"/>
      <c r="AD63" s="146"/>
      <c r="AE63" s="146"/>
      <c r="AF63" s="146"/>
      <c r="AG63" s="146"/>
      <c r="AH63" s="146"/>
      <c r="AI63" s="146"/>
      <c r="AJ63" s="146"/>
      <c r="AK63" s="146"/>
      <c r="AL63" s="146"/>
      <c r="AM63" s="146"/>
      <c r="AN63" s="146"/>
      <c r="AO63" s="146"/>
      <c r="AP63" s="146"/>
      <c r="AQ63" s="146"/>
      <c r="AR63" s="146"/>
      <c r="AS63" s="146"/>
      <c r="AT63" s="146"/>
      <c r="AU63" s="146"/>
      <c r="AV63" s="146"/>
      <c r="AW63" s="146"/>
      <c r="AX63" s="146"/>
      <c r="AY63" s="135"/>
      <c r="AZ63" s="136"/>
      <c r="BA63" s="136"/>
      <c r="BB63" s="136"/>
      <c r="BC63" s="136"/>
      <c r="BD63" s="136"/>
      <c r="BE63" s="141"/>
      <c r="BF63" s="144"/>
      <c r="BG63" s="112"/>
      <c r="BH63" s="112"/>
      <c r="BI63" s="112"/>
      <c r="BJ63" s="112"/>
      <c r="BK63" s="112"/>
      <c r="BL63" s="112"/>
      <c r="BM63" s="112"/>
      <c r="BN63" s="112"/>
      <c r="BO63" s="112"/>
      <c r="BP63" s="112"/>
      <c r="BQ63" s="112"/>
      <c r="BR63" s="112"/>
      <c r="BS63" s="112"/>
      <c r="BT63" s="145"/>
      <c r="BU63" s="112"/>
      <c r="BV63" s="112"/>
      <c r="BW63" s="112"/>
      <c r="BX63" s="112"/>
      <c r="BY63" s="112"/>
      <c r="BZ63" s="112"/>
      <c r="CA63" s="112"/>
      <c r="CB63" s="112"/>
      <c r="CC63" s="112"/>
      <c r="CD63" s="112"/>
      <c r="CE63" s="112"/>
      <c r="CF63" s="112"/>
      <c r="CG63" s="112"/>
      <c r="CH63" s="112"/>
      <c r="CI63" s="112"/>
      <c r="CJ63" s="111"/>
      <c r="CK63" s="112"/>
      <c r="CL63" s="112"/>
      <c r="CM63" s="112"/>
      <c r="CN63" s="112"/>
      <c r="CO63" s="112"/>
      <c r="CP63" s="112"/>
      <c r="CQ63" s="112"/>
      <c r="CR63" s="112"/>
      <c r="CS63" s="112"/>
      <c r="CT63" s="112"/>
      <c r="CU63" s="112"/>
      <c r="CV63" s="112"/>
      <c r="CW63" s="112"/>
      <c r="CX63" s="113"/>
      <c r="CY63" s="111"/>
      <c r="CZ63" s="112"/>
      <c r="DA63" s="112"/>
      <c r="DB63" s="112"/>
      <c r="DC63" s="112"/>
      <c r="DD63" s="112"/>
      <c r="DE63" s="112"/>
      <c r="DF63" s="112"/>
      <c r="DG63" s="112"/>
      <c r="DH63" s="112"/>
      <c r="DI63" s="112"/>
      <c r="DJ63" s="112"/>
      <c r="DK63" s="112"/>
      <c r="DL63" s="112"/>
      <c r="DM63" s="113"/>
    </row>
    <row r="64" spans="1:117" s="7" customFormat="1" ht="15" customHeight="1" x14ac:dyDescent="0.2">
      <c r="A64" s="125"/>
      <c r="B64" s="126"/>
      <c r="C64" s="126"/>
      <c r="D64" s="126"/>
      <c r="E64" s="126"/>
      <c r="F64" s="126"/>
      <c r="G64" s="126"/>
      <c r="H64" s="126"/>
      <c r="I64" s="126"/>
      <c r="J64" s="127"/>
      <c r="K64" s="10"/>
      <c r="L64" s="128" t="s">
        <v>50</v>
      </c>
      <c r="M64" s="128"/>
      <c r="N64" s="128"/>
      <c r="O64" s="128"/>
      <c r="P64" s="128"/>
      <c r="Q64" s="128"/>
      <c r="R64" s="128"/>
      <c r="S64" s="128"/>
      <c r="T64" s="128"/>
      <c r="U64" s="128"/>
      <c r="V64" s="128"/>
      <c r="W64" s="128"/>
      <c r="X64" s="128"/>
      <c r="Y64" s="128"/>
      <c r="Z64" s="128"/>
      <c r="AA64" s="128"/>
      <c r="AB64" s="128"/>
      <c r="AC64" s="128"/>
      <c r="AD64" s="128"/>
      <c r="AE64" s="128"/>
      <c r="AF64" s="128"/>
      <c r="AG64" s="128"/>
      <c r="AH64" s="128"/>
      <c r="AI64" s="128"/>
      <c r="AJ64" s="128"/>
      <c r="AK64" s="128"/>
      <c r="AL64" s="128"/>
      <c r="AM64" s="128"/>
      <c r="AN64" s="128"/>
      <c r="AO64" s="128"/>
      <c r="AP64" s="128"/>
      <c r="AQ64" s="128"/>
      <c r="AR64" s="128"/>
      <c r="AS64" s="128"/>
      <c r="AT64" s="128"/>
      <c r="AU64" s="128"/>
      <c r="AV64" s="128"/>
      <c r="AW64" s="128"/>
      <c r="AX64" s="128"/>
      <c r="AY64" s="125" t="s">
        <v>96</v>
      </c>
      <c r="AZ64" s="126"/>
      <c r="BA64" s="126"/>
      <c r="BB64" s="126"/>
      <c r="BC64" s="126"/>
      <c r="BD64" s="126"/>
      <c r="BE64" s="129"/>
      <c r="BF64" s="130"/>
      <c r="BG64" s="94"/>
      <c r="BH64" s="94"/>
      <c r="BI64" s="94"/>
      <c r="BJ64" s="94"/>
      <c r="BK64" s="94"/>
      <c r="BL64" s="94"/>
      <c r="BM64" s="94"/>
      <c r="BN64" s="94"/>
      <c r="BO64" s="94"/>
      <c r="BP64" s="94"/>
      <c r="BQ64" s="94"/>
      <c r="BR64" s="94"/>
      <c r="BS64" s="94"/>
      <c r="BT64" s="131"/>
      <c r="BU64" s="93"/>
      <c r="BV64" s="94"/>
      <c r="BW64" s="94"/>
      <c r="BX64" s="94"/>
      <c r="BY64" s="94"/>
      <c r="BZ64" s="94"/>
      <c r="CA64" s="94"/>
      <c r="CB64" s="94"/>
      <c r="CC64" s="94"/>
      <c r="CD64" s="94"/>
      <c r="CE64" s="94"/>
      <c r="CF64" s="94"/>
      <c r="CG64" s="94"/>
      <c r="CH64" s="94"/>
      <c r="CI64" s="131"/>
      <c r="CJ64" s="93"/>
      <c r="CK64" s="94"/>
      <c r="CL64" s="94"/>
      <c r="CM64" s="94"/>
      <c r="CN64" s="94"/>
      <c r="CO64" s="94"/>
      <c r="CP64" s="94"/>
      <c r="CQ64" s="94"/>
      <c r="CR64" s="94"/>
      <c r="CS64" s="94"/>
      <c r="CT64" s="94"/>
      <c r="CU64" s="94"/>
      <c r="CV64" s="94"/>
      <c r="CW64" s="94"/>
      <c r="CX64" s="95"/>
      <c r="CY64" s="93"/>
      <c r="CZ64" s="94"/>
      <c r="DA64" s="94"/>
      <c r="DB64" s="94"/>
      <c r="DC64" s="94"/>
      <c r="DD64" s="94"/>
      <c r="DE64" s="94"/>
      <c r="DF64" s="94"/>
      <c r="DG64" s="94"/>
      <c r="DH64" s="94"/>
      <c r="DI64" s="94"/>
      <c r="DJ64" s="94"/>
      <c r="DK64" s="94"/>
      <c r="DL64" s="94"/>
      <c r="DM64" s="95"/>
    </row>
    <row r="65" spans="1:117" s="7" customFormat="1" ht="15" customHeight="1" x14ac:dyDescent="0.2">
      <c r="A65" s="125"/>
      <c r="B65" s="126"/>
      <c r="C65" s="126"/>
      <c r="D65" s="126"/>
      <c r="E65" s="126"/>
      <c r="F65" s="126"/>
      <c r="G65" s="126"/>
      <c r="H65" s="126"/>
      <c r="I65" s="126"/>
      <c r="J65" s="127"/>
      <c r="K65" s="10"/>
      <c r="L65" s="128" t="s">
        <v>51</v>
      </c>
      <c r="M65" s="128"/>
      <c r="N65" s="128"/>
      <c r="O65" s="128"/>
      <c r="P65" s="128"/>
      <c r="Q65" s="128"/>
      <c r="R65" s="128"/>
      <c r="S65" s="128"/>
      <c r="T65" s="128"/>
      <c r="U65" s="128"/>
      <c r="V65" s="128"/>
      <c r="W65" s="128"/>
      <c r="X65" s="128"/>
      <c r="Y65" s="128"/>
      <c r="Z65" s="128"/>
      <c r="AA65" s="128"/>
      <c r="AB65" s="128"/>
      <c r="AC65" s="128"/>
      <c r="AD65" s="128"/>
      <c r="AE65" s="128"/>
      <c r="AF65" s="128"/>
      <c r="AG65" s="128"/>
      <c r="AH65" s="128"/>
      <c r="AI65" s="128"/>
      <c r="AJ65" s="128"/>
      <c r="AK65" s="128"/>
      <c r="AL65" s="128"/>
      <c r="AM65" s="128"/>
      <c r="AN65" s="128"/>
      <c r="AO65" s="128"/>
      <c r="AP65" s="128"/>
      <c r="AQ65" s="128"/>
      <c r="AR65" s="128"/>
      <c r="AS65" s="128"/>
      <c r="AT65" s="128"/>
      <c r="AU65" s="128"/>
      <c r="AV65" s="128"/>
      <c r="AW65" s="128"/>
      <c r="AX65" s="128"/>
      <c r="AY65" s="125" t="s">
        <v>97</v>
      </c>
      <c r="AZ65" s="126"/>
      <c r="BA65" s="126"/>
      <c r="BB65" s="126"/>
      <c r="BC65" s="126"/>
      <c r="BD65" s="126"/>
      <c r="BE65" s="129"/>
      <c r="BF65" s="130"/>
      <c r="BG65" s="94"/>
      <c r="BH65" s="94"/>
      <c r="BI65" s="94"/>
      <c r="BJ65" s="94"/>
      <c r="BK65" s="94"/>
      <c r="BL65" s="94"/>
      <c r="BM65" s="94"/>
      <c r="BN65" s="94"/>
      <c r="BO65" s="94"/>
      <c r="BP65" s="94"/>
      <c r="BQ65" s="94"/>
      <c r="BR65" s="94"/>
      <c r="BS65" s="94"/>
      <c r="BT65" s="131"/>
      <c r="BU65" s="93"/>
      <c r="BV65" s="94"/>
      <c r="BW65" s="94"/>
      <c r="BX65" s="94"/>
      <c r="BY65" s="94"/>
      <c r="BZ65" s="94"/>
      <c r="CA65" s="94"/>
      <c r="CB65" s="94"/>
      <c r="CC65" s="94"/>
      <c r="CD65" s="94"/>
      <c r="CE65" s="94"/>
      <c r="CF65" s="94"/>
      <c r="CG65" s="94"/>
      <c r="CH65" s="94"/>
      <c r="CI65" s="131"/>
      <c r="CJ65" s="93"/>
      <c r="CK65" s="94"/>
      <c r="CL65" s="94"/>
      <c r="CM65" s="94"/>
      <c r="CN65" s="94"/>
      <c r="CO65" s="94"/>
      <c r="CP65" s="94"/>
      <c r="CQ65" s="94"/>
      <c r="CR65" s="94"/>
      <c r="CS65" s="94"/>
      <c r="CT65" s="94"/>
      <c r="CU65" s="94"/>
      <c r="CV65" s="94"/>
      <c r="CW65" s="94"/>
      <c r="CX65" s="95"/>
      <c r="CY65" s="93"/>
      <c r="CZ65" s="94"/>
      <c r="DA65" s="94"/>
      <c r="DB65" s="94"/>
      <c r="DC65" s="94"/>
      <c r="DD65" s="94"/>
      <c r="DE65" s="94"/>
      <c r="DF65" s="94"/>
      <c r="DG65" s="94"/>
      <c r="DH65" s="94"/>
      <c r="DI65" s="94"/>
      <c r="DJ65" s="94"/>
      <c r="DK65" s="94"/>
      <c r="DL65" s="94"/>
      <c r="DM65" s="95"/>
    </row>
    <row r="66" spans="1:117" s="7" customFormat="1" ht="15" customHeight="1" x14ac:dyDescent="0.2">
      <c r="A66" s="125"/>
      <c r="B66" s="126"/>
      <c r="C66" s="126"/>
      <c r="D66" s="126"/>
      <c r="E66" s="126"/>
      <c r="F66" s="126"/>
      <c r="G66" s="126"/>
      <c r="H66" s="126"/>
      <c r="I66" s="126"/>
      <c r="J66" s="127"/>
      <c r="K66" s="10"/>
      <c r="L66" s="128" t="s">
        <v>108</v>
      </c>
      <c r="M66" s="128"/>
      <c r="N66" s="128"/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28"/>
      <c r="Z66" s="128"/>
      <c r="AA66" s="128"/>
      <c r="AB66" s="128"/>
      <c r="AC66" s="128"/>
      <c r="AD66" s="128"/>
      <c r="AE66" s="128"/>
      <c r="AF66" s="128"/>
      <c r="AG66" s="128"/>
      <c r="AH66" s="128"/>
      <c r="AI66" s="128"/>
      <c r="AJ66" s="128"/>
      <c r="AK66" s="128"/>
      <c r="AL66" s="128"/>
      <c r="AM66" s="128"/>
      <c r="AN66" s="128"/>
      <c r="AO66" s="128"/>
      <c r="AP66" s="128"/>
      <c r="AQ66" s="128"/>
      <c r="AR66" s="128"/>
      <c r="AS66" s="128"/>
      <c r="AT66" s="128"/>
      <c r="AU66" s="128"/>
      <c r="AV66" s="128"/>
      <c r="AW66" s="128"/>
      <c r="AX66" s="128"/>
      <c r="AY66" s="125" t="s">
        <v>98</v>
      </c>
      <c r="AZ66" s="126"/>
      <c r="BA66" s="126"/>
      <c r="BB66" s="126"/>
      <c r="BC66" s="126"/>
      <c r="BD66" s="126"/>
      <c r="BE66" s="129"/>
      <c r="BF66" s="130"/>
      <c r="BG66" s="94"/>
      <c r="BH66" s="94"/>
      <c r="BI66" s="94"/>
      <c r="BJ66" s="94"/>
      <c r="BK66" s="94"/>
      <c r="BL66" s="94"/>
      <c r="BM66" s="94"/>
      <c r="BN66" s="94"/>
      <c r="BO66" s="94"/>
      <c r="BP66" s="94"/>
      <c r="BQ66" s="94"/>
      <c r="BR66" s="94"/>
      <c r="BS66" s="94"/>
      <c r="BT66" s="131"/>
      <c r="BU66" s="93"/>
      <c r="BV66" s="94"/>
      <c r="BW66" s="94"/>
      <c r="BX66" s="94"/>
      <c r="BY66" s="94"/>
      <c r="BZ66" s="94"/>
      <c r="CA66" s="94"/>
      <c r="CB66" s="94"/>
      <c r="CC66" s="94"/>
      <c r="CD66" s="94"/>
      <c r="CE66" s="94"/>
      <c r="CF66" s="94"/>
      <c r="CG66" s="94"/>
      <c r="CH66" s="94"/>
      <c r="CI66" s="131"/>
      <c r="CJ66" s="93"/>
      <c r="CK66" s="94"/>
      <c r="CL66" s="94"/>
      <c r="CM66" s="94"/>
      <c r="CN66" s="94"/>
      <c r="CO66" s="94"/>
      <c r="CP66" s="94"/>
      <c r="CQ66" s="94"/>
      <c r="CR66" s="94"/>
      <c r="CS66" s="94"/>
      <c r="CT66" s="94"/>
      <c r="CU66" s="94"/>
      <c r="CV66" s="94"/>
      <c r="CW66" s="94"/>
      <c r="CX66" s="95"/>
      <c r="CY66" s="93"/>
      <c r="CZ66" s="94"/>
      <c r="DA66" s="94"/>
      <c r="DB66" s="94"/>
      <c r="DC66" s="94"/>
      <c r="DD66" s="94"/>
      <c r="DE66" s="94"/>
      <c r="DF66" s="94"/>
      <c r="DG66" s="94"/>
      <c r="DH66" s="94"/>
      <c r="DI66" s="94"/>
      <c r="DJ66" s="94"/>
      <c r="DK66" s="94"/>
      <c r="DL66" s="94"/>
      <c r="DM66" s="95"/>
    </row>
    <row r="67" spans="1:117" s="12" customFormat="1" ht="15" customHeight="1" thickBot="1" x14ac:dyDescent="0.25">
      <c r="A67" s="156"/>
      <c r="B67" s="157"/>
      <c r="C67" s="157"/>
      <c r="D67" s="157"/>
      <c r="E67" s="157"/>
      <c r="F67" s="157"/>
      <c r="G67" s="157"/>
      <c r="H67" s="157"/>
      <c r="I67" s="157"/>
      <c r="J67" s="158"/>
      <c r="K67" s="11"/>
      <c r="L67" s="159" t="s">
        <v>47</v>
      </c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59"/>
      <c r="AK67" s="159"/>
      <c r="AL67" s="159"/>
      <c r="AM67" s="159"/>
      <c r="AN67" s="159"/>
      <c r="AO67" s="159"/>
      <c r="AP67" s="159"/>
      <c r="AQ67" s="159"/>
      <c r="AR67" s="159"/>
      <c r="AS67" s="159"/>
      <c r="AT67" s="159"/>
      <c r="AU67" s="159"/>
      <c r="AV67" s="159"/>
      <c r="AW67" s="159"/>
      <c r="AX67" s="159"/>
      <c r="AY67" s="160" t="s">
        <v>99</v>
      </c>
      <c r="AZ67" s="161"/>
      <c r="BA67" s="161"/>
      <c r="BB67" s="161"/>
      <c r="BC67" s="161"/>
      <c r="BD67" s="161"/>
      <c r="BE67" s="162"/>
      <c r="BF67" s="163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7"/>
      <c r="BS67" s="97"/>
      <c r="BT67" s="164"/>
      <c r="BU67" s="96"/>
      <c r="BV67" s="97"/>
      <c r="BW67" s="97"/>
      <c r="BX67" s="97"/>
      <c r="BY67" s="97"/>
      <c r="BZ67" s="97"/>
      <c r="CA67" s="97"/>
      <c r="CB67" s="97"/>
      <c r="CC67" s="97"/>
      <c r="CD67" s="97"/>
      <c r="CE67" s="97"/>
      <c r="CF67" s="97"/>
      <c r="CG67" s="97"/>
      <c r="CH67" s="97"/>
      <c r="CI67" s="164"/>
      <c r="CJ67" s="96"/>
      <c r="CK67" s="97"/>
      <c r="CL67" s="97"/>
      <c r="CM67" s="97"/>
      <c r="CN67" s="97"/>
      <c r="CO67" s="97"/>
      <c r="CP67" s="97"/>
      <c r="CQ67" s="97"/>
      <c r="CR67" s="97"/>
      <c r="CS67" s="97"/>
      <c r="CT67" s="97"/>
      <c r="CU67" s="97"/>
      <c r="CV67" s="97"/>
      <c r="CW67" s="97"/>
      <c r="CX67" s="98"/>
      <c r="CY67" s="96"/>
      <c r="CZ67" s="97"/>
      <c r="DA67" s="97"/>
      <c r="DB67" s="97"/>
      <c r="DC67" s="97"/>
      <c r="DD67" s="97"/>
      <c r="DE67" s="97"/>
      <c r="DF67" s="97"/>
      <c r="DG67" s="97"/>
      <c r="DH67" s="97"/>
      <c r="DI67" s="97"/>
      <c r="DJ67" s="97"/>
      <c r="DK67" s="97"/>
      <c r="DL67" s="97"/>
      <c r="DM67" s="98"/>
    </row>
    <row r="68" spans="1:117" s="12" customFormat="1" ht="15" customHeight="1" thickBot="1" x14ac:dyDescent="0.25">
      <c r="A68" s="213"/>
      <c r="B68" s="214"/>
      <c r="C68" s="214"/>
      <c r="D68" s="214"/>
      <c r="E68" s="214"/>
      <c r="F68" s="214"/>
      <c r="G68" s="214"/>
      <c r="H68" s="214"/>
      <c r="I68" s="214"/>
      <c r="J68" s="215"/>
      <c r="K68" s="34"/>
      <c r="L68" s="216" t="s">
        <v>52</v>
      </c>
      <c r="M68" s="216"/>
      <c r="N68" s="216"/>
      <c r="O68" s="216"/>
      <c r="P68" s="216"/>
      <c r="Q68" s="216"/>
      <c r="R68" s="216"/>
      <c r="S68" s="216"/>
      <c r="T68" s="216"/>
      <c r="U68" s="216"/>
      <c r="V68" s="216"/>
      <c r="W68" s="216"/>
      <c r="X68" s="216"/>
      <c r="Y68" s="216"/>
      <c r="Z68" s="216"/>
      <c r="AA68" s="216"/>
      <c r="AB68" s="216"/>
      <c r="AC68" s="216"/>
      <c r="AD68" s="216"/>
      <c r="AE68" s="216"/>
      <c r="AF68" s="216"/>
      <c r="AG68" s="216"/>
      <c r="AH68" s="216"/>
      <c r="AI68" s="216"/>
      <c r="AJ68" s="216"/>
      <c r="AK68" s="216"/>
      <c r="AL68" s="216"/>
      <c r="AM68" s="216"/>
      <c r="AN68" s="216"/>
      <c r="AO68" s="216"/>
      <c r="AP68" s="216"/>
      <c r="AQ68" s="216"/>
      <c r="AR68" s="216"/>
      <c r="AS68" s="216"/>
      <c r="AT68" s="216"/>
      <c r="AU68" s="216"/>
      <c r="AV68" s="216"/>
      <c r="AW68" s="216"/>
      <c r="AX68" s="216"/>
      <c r="AY68" s="151" t="s">
        <v>100</v>
      </c>
      <c r="AZ68" s="152"/>
      <c r="BA68" s="152"/>
      <c r="BB68" s="152"/>
      <c r="BC68" s="152"/>
      <c r="BD68" s="152"/>
      <c r="BE68" s="153"/>
      <c r="BF68" s="217">
        <f>SUM(BF62:BF67)</f>
        <v>0</v>
      </c>
      <c r="BG68" s="100"/>
      <c r="BH68" s="100"/>
      <c r="BI68" s="100"/>
      <c r="BJ68" s="100"/>
      <c r="BK68" s="100"/>
      <c r="BL68" s="100"/>
      <c r="BM68" s="100"/>
      <c r="BN68" s="100"/>
      <c r="BO68" s="100"/>
      <c r="BP68" s="100"/>
      <c r="BQ68" s="100"/>
      <c r="BR68" s="100"/>
      <c r="BS68" s="100"/>
      <c r="BT68" s="218"/>
      <c r="BU68" s="99">
        <f t="shared" ref="BU68" si="15">SUM(BU62:BU67)</f>
        <v>0</v>
      </c>
      <c r="BV68" s="100"/>
      <c r="BW68" s="100"/>
      <c r="BX68" s="100"/>
      <c r="BY68" s="100"/>
      <c r="BZ68" s="100"/>
      <c r="CA68" s="100"/>
      <c r="CB68" s="100"/>
      <c r="CC68" s="100"/>
      <c r="CD68" s="100"/>
      <c r="CE68" s="100"/>
      <c r="CF68" s="100"/>
      <c r="CG68" s="100"/>
      <c r="CH68" s="100"/>
      <c r="CI68" s="218"/>
      <c r="CJ68" s="99">
        <f t="shared" ref="CJ68" si="16">SUM(CJ62:CJ67)</f>
        <v>0</v>
      </c>
      <c r="CK68" s="100"/>
      <c r="CL68" s="100"/>
      <c r="CM68" s="100"/>
      <c r="CN68" s="100"/>
      <c r="CO68" s="100"/>
      <c r="CP68" s="100"/>
      <c r="CQ68" s="100"/>
      <c r="CR68" s="100"/>
      <c r="CS68" s="100"/>
      <c r="CT68" s="100"/>
      <c r="CU68" s="100"/>
      <c r="CV68" s="100"/>
      <c r="CW68" s="100"/>
      <c r="CX68" s="101"/>
      <c r="CY68" s="99">
        <f t="shared" ref="CY68" si="17">SUM(CY62:CY67)</f>
        <v>0</v>
      </c>
      <c r="CZ68" s="100"/>
      <c r="DA68" s="100"/>
      <c r="DB68" s="100"/>
      <c r="DC68" s="100"/>
      <c r="DD68" s="100"/>
      <c r="DE68" s="100"/>
      <c r="DF68" s="100"/>
      <c r="DG68" s="100"/>
      <c r="DH68" s="100"/>
      <c r="DI68" s="100"/>
      <c r="DJ68" s="100"/>
      <c r="DK68" s="100"/>
      <c r="DL68" s="100"/>
      <c r="DM68" s="101"/>
    </row>
    <row r="69" spans="1:117" s="7" customFormat="1" ht="15" customHeight="1" thickBot="1" x14ac:dyDescent="0.25">
      <c r="A69" s="204"/>
      <c r="B69" s="205"/>
      <c r="C69" s="205"/>
      <c r="D69" s="205"/>
      <c r="E69" s="205"/>
      <c r="F69" s="205"/>
      <c r="G69" s="205"/>
      <c r="H69" s="205"/>
      <c r="I69" s="205"/>
      <c r="J69" s="206"/>
      <c r="K69" s="35"/>
      <c r="L69" s="222" t="s">
        <v>33</v>
      </c>
      <c r="M69" s="222"/>
      <c r="N69" s="222"/>
      <c r="O69" s="222"/>
      <c r="P69" s="222"/>
      <c r="Q69" s="222"/>
      <c r="R69" s="222"/>
      <c r="S69" s="222"/>
      <c r="T69" s="222"/>
      <c r="U69" s="222"/>
      <c r="V69" s="222"/>
      <c r="W69" s="222"/>
      <c r="X69" s="222"/>
      <c r="Y69" s="222"/>
      <c r="Z69" s="222"/>
      <c r="AA69" s="222"/>
      <c r="AB69" s="222"/>
      <c r="AC69" s="222"/>
      <c r="AD69" s="222"/>
      <c r="AE69" s="222"/>
      <c r="AF69" s="222"/>
      <c r="AG69" s="222"/>
      <c r="AH69" s="222"/>
      <c r="AI69" s="222"/>
      <c r="AJ69" s="222"/>
      <c r="AK69" s="222"/>
      <c r="AL69" s="222"/>
      <c r="AM69" s="222"/>
      <c r="AN69" s="222"/>
      <c r="AO69" s="222"/>
      <c r="AP69" s="222"/>
      <c r="AQ69" s="222"/>
      <c r="AR69" s="222"/>
      <c r="AS69" s="222"/>
      <c r="AT69" s="222"/>
      <c r="AU69" s="222"/>
      <c r="AV69" s="222"/>
      <c r="AW69" s="222"/>
      <c r="AX69" s="223"/>
      <c r="AY69" s="208" t="s">
        <v>101</v>
      </c>
      <c r="AZ69" s="209"/>
      <c r="BA69" s="209"/>
      <c r="BB69" s="209"/>
      <c r="BC69" s="209"/>
      <c r="BD69" s="209"/>
      <c r="BE69" s="210"/>
      <c r="BF69" s="211">
        <f>BF55+BF61+BF68</f>
        <v>0</v>
      </c>
      <c r="BG69" s="103"/>
      <c r="BH69" s="103"/>
      <c r="BI69" s="103"/>
      <c r="BJ69" s="103"/>
      <c r="BK69" s="103"/>
      <c r="BL69" s="103"/>
      <c r="BM69" s="103"/>
      <c r="BN69" s="103"/>
      <c r="BO69" s="103"/>
      <c r="BP69" s="103"/>
      <c r="BQ69" s="103"/>
      <c r="BR69" s="103"/>
      <c r="BS69" s="103"/>
      <c r="BT69" s="212"/>
      <c r="BU69" s="102">
        <f t="shared" ref="BU69" si="18">BU55+BU61+BU68</f>
        <v>0</v>
      </c>
      <c r="BV69" s="103"/>
      <c r="BW69" s="103"/>
      <c r="BX69" s="103"/>
      <c r="BY69" s="103"/>
      <c r="BZ69" s="103"/>
      <c r="CA69" s="103"/>
      <c r="CB69" s="103"/>
      <c r="CC69" s="103"/>
      <c r="CD69" s="103"/>
      <c r="CE69" s="103"/>
      <c r="CF69" s="103"/>
      <c r="CG69" s="103"/>
      <c r="CH69" s="103"/>
      <c r="CI69" s="212"/>
      <c r="CJ69" s="102">
        <f t="shared" ref="CJ69" si="19">CJ55+CJ61+CJ68</f>
        <v>0</v>
      </c>
      <c r="CK69" s="103"/>
      <c r="CL69" s="103"/>
      <c r="CM69" s="103"/>
      <c r="CN69" s="103"/>
      <c r="CO69" s="103"/>
      <c r="CP69" s="103"/>
      <c r="CQ69" s="103"/>
      <c r="CR69" s="103"/>
      <c r="CS69" s="103"/>
      <c r="CT69" s="103"/>
      <c r="CU69" s="103"/>
      <c r="CV69" s="103"/>
      <c r="CW69" s="103"/>
      <c r="CX69" s="104"/>
      <c r="CY69" s="102">
        <f t="shared" ref="CY69" si="20">CY55+CY61+CY68</f>
        <v>0</v>
      </c>
      <c r="CZ69" s="103"/>
      <c r="DA69" s="103"/>
      <c r="DB69" s="103"/>
      <c r="DC69" s="103"/>
      <c r="DD69" s="103"/>
      <c r="DE69" s="103"/>
      <c r="DF69" s="103"/>
      <c r="DG69" s="103"/>
      <c r="DH69" s="103"/>
      <c r="DI69" s="103"/>
      <c r="DJ69" s="103"/>
      <c r="DK69" s="103"/>
      <c r="DL69" s="103"/>
      <c r="DM69" s="104"/>
    </row>
    <row r="70" spans="1:117" s="13" customFormat="1" ht="9.75" x14ac:dyDescent="0.2">
      <c r="E70" s="13" t="s">
        <v>53</v>
      </c>
    </row>
    <row r="71" spans="1:117" s="16" customFormat="1" ht="10.35" customHeight="1" x14ac:dyDescent="0.2">
      <c r="A71" s="15" t="s">
        <v>112</v>
      </c>
    </row>
    <row r="72" spans="1:117" s="1" customFormat="1" ht="57" customHeight="1" x14ac:dyDescent="0.2">
      <c r="A72" s="225" t="s">
        <v>54</v>
      </c>
      <c r="B72" s="225"/>
      <c r="C72" s="225"/>
      <c r="D72" s="225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25"/>
      <c r="AF72" s="225"/>
      <c r="AG72" s="225"/>
      <c r="AH72" s="225"/>
      <c r="AI72" s="225"/>
      <c r="AJ72" s="225"/>
      <c r="AK72" s="225"/>
      <c r="AL72" s="225"/>
      <c r="AM72" s="225"/>
      <c r="AN72" s="225"/>
      <c r="AO72" s="225"/>
      <c r="AP72" s="225"/>
      <c r="AQ72" s="225"/>
      <c r="AR72" s="225"/>
      <c r="AS72" s="225"/>
      <c r="AT72" s="225"/>
      <c r="AU72" s="225"/>
      <c r="AV72" s="225"/>
      <c r="AW72" s="225"/>
      <c r="AX72" s="225"/>
      <c r="AY72" s="225"/>
      <c r="AZ72" s="225"/>
      <c r="BA72" s="225"/>
      <c r="BB72" s="225"/>
      <c r="BC72" s="225"/>
      <c r="BD72" s="225"/>
      <c r="BE72" s="225"/>
      <c r="BF72" s="225"/>
      <c r="BG72" s="225"/>
      <c r="BH72" s="225"/>
      <c r="BI72" s="225"/>
      <c r="BJ72" s="225"/>
      <c r="BK72" s="225"/>
      <c r="BL72" s="225"/>
      <c r="BM72" s="225"/>
      <c r="BN72" s="225"/>
      <c r="BO72" s="225"/>
      <c r="BP72" s="225"/>
      <c r="BQ72" s="225"/>
      <c r="BR72" s="225"/>
      <c r="BS72" s="225"/>
      <c r="BT72" s="225"/>
      <c r="BU72" s="225"/>
      <c r="BV72" s="225"/>
      <c r="BW72" s="225"/>
      <c r="BX72" s="225"/>
      <c r="BY72" s="225"/>
      <c r="BZ72" s="225"/>
      <c r="CA72" s="225"/>
      <c r="CB72" s="225"/>
      <c r="CC72" s="225"/>
      <c r="CD72" s="225"/>
      <c r="CE72" s="225"/>
      <c r="CF72" s="225"/>
      <c r="CG72" s="225"/>
      <c r="CH72" s="225"/>
      <c r="CI72" s="225"/>
      <c r="CJ72" s="225"/>
      <c r="CK72" s="225"/>
      <c r="CL72" s="225"/>
      <c r="CM72" s="225"/>
      <c r="CN72" s="225"/>
      <c r="CO72" s="225"/>
      <c r="CP72" s="225"/>
      <c r="CQ72" s="225"/>
      <c r="CR72" s="225"/>
      <c r="CS72" s="225"/>
      <c r="CT72" s="225"/>
      <c r="CU72" s="225"/>
      <c r="CV72" s="225"/>
      <c r="CW72" s="225"/>
      <c r="CX72" s="225"/>
    </row>
    <row r="73" spans="1:117" s="16" customFormat="1" ht="10.35" customHeight="1" x14ac:dyDescent="0.2">
      <c r="A73" s="15" t="s">
        <v>55</v>
      </c>
    </row>
    <row r="74" spans="1:117" s="16" customFormat="1" ht="10.35" customHeight="1" x14ac:dyDescent="0.2">
      <c r="A74" s="15" t="s">
        <v>56</v>
      </c>
    </row>
    <row r="75" spans="1:117" s="16" customFormat="1" ht="10.35" customHeight="1" x14ac:dyDescent="0.2">
      <c r="A75" s="15" t="s">
        <v>57</v>
      </c>
    </row>
    <row r="76" spans="1:117" s="1" customFormat="1" ht="48.75" customHeight="1" x14ac:dyDescent="0.2">
      <c r="A76" s="225" t="s">
        <v>109</v>
      </c>
      <c r="B76" s="225"/>
      <c r="C76" s="225"/>
      <c r="D76" s="225"/>
      <c r="E76" s="225"/>
      <c r="F76" s="225"/>
      <c r="G76" s="225"/>
      <c r="H76" s="225"/>
      <c r="I76" s="225"/>
      <c r="J76" s="225"/>
      <c r="K76" s="225"/>
      <c r="L76" s="225"/>
      <c r="M76" s="225"/>
      <c r="N76" s="225"/>
      <c r="O76" s="225"/>
      <c r="P76" s="225"/>
      <c r="Q76" s="225"/>
      <c r="R76" s="225"/>
      <c r="S76" s="225"/>
      <c r="T76" s="225"/>
      <c r="U76" s="225"/>
      <c r="V76" s="225"/>
      <c r="W76" s="225"/>
      <c r="X76" s="225"/>
      <c r="Y76" s="225"/>
      <c r="Z76" s="225"/>
      <c r="AA76" s="225"/>
      <c r="AB76" s="225"/>
      <c r="AC76" s="225"/>
      <c r="AD76" s="225"/>
      <c r="AE76" s="225"/>
      <c r="AF76" s="225"/>
      <c r="AG76" s="225"/>
      <c r="AH76" s="225"/>
      <c r="AI76" s="225"/>
      <c r="AJ76" s="225"/>
      <c r="AK76" s="225"/>
      <c r="AL76" s="225"/>
      <c r="AM76" s="225"/>
      <c r="AN76" s="225"/>
      <c r="AO76" s="225"/>
      <c r="AP76" s="225"/>
      <c r="AQ76" s="225"/>
      <c r="AR76" s="225"/>
      <c r="AS76" s="225"/>
      <c r="AT76" s="225"/>
      <c r="AU76" s="225"/>
      <c r="AV76" s="225"/>
      <c r="AW76" s="225"/>
      <c r="AX76" s="225"/>
      <c r="AY76" s="225"/>
      <c r="AZ76" s="225"/>
      <c r="BA76" s="225"/>
      <c r="BB76" s="225"/>
      <c r="BC76" s="225"/>
      <c r="BD76" s="225"/>
      <c r="BE76" s="225"/>
      <c r="BF76" s="225"/>
      <c r="BG76" s="225"/>
      <c r="BH76" s="225"/>
      <c r="BI76" s="225"/>
      <c r="BJ76" s="225"/>
      <c r="BK76" s="225"/>
      <c r="BL76" s="225"/>
      <c r="BM76" s="225"/>
      <c r="BN76" s="225"/>
      <c r="BO76" s="225"/>
      <c r="BP76" s="225"/>
      <c r="BQ76" s="225"/>
      <c r="BR76" s="225"/>
      <c r="BS76" s="225"/>
      <c r="BT76" s="225"/>
      <c r="BU76" s="225"/>
      <c r="BV76" s="225"/>
      <c r="BW76" s="225"/>
      <c r="BX76" s="225"/>
      <c r="BY76" s="225"/>
      <c r="BZ76" s="225"/>
      <c r="CA76" s="225"/>
      <c r="CB76" s="225"/>
      <c r="CC76" s="225"/>
      <c r="CD76" s="225"/>
      <c r="CE76" s="225"/>
      <c r="CF76" s="225"/>
      <c r="CG76" s="225"/>
      <c r="CH76" s="225"/>
      <c r="CI76" s="225"/>
      <c r="CJ76" s="225"/>
      <c r="CK76" s="225"/>
      <c r="CL76" s="225"/>
      <c r="CM76" s="225"/>
      <c r="CN76" s="225"/>
      <c r="CO76" s="225"/>
      <c r="CP76" s="225"/>
      <c r="CQ76" s="225"/>
      <c r="CR76" s="225"/>
      <c r="CS76" s="225"/>
      <c r="CT76" s="225"/>
      <c r="CU76" s="225"/>
      <c r="CV76" s="225"/>
      <c r="CW76" s="225"/>
      <c r="CX76" s="225"/>
    </row>
    <row r="77" spans="1:117" s="16" customFormat="1" ht="10.5" customHeight="1" x14ac:dyDescent="0.2">
      <c r="A77" s="15" t="s">
        <v>58</v>
      </c>
    </row>
  </sheetData>
  <sheetProtection algorithmName="SHA-512" hashValue="2iLvcEMvURpJZmrPr79sZ2TGHynVAlcMtSkHEiCbLzFpb+tFhTMTpXYwbu99TgJSaeHEiZByMHzoliB22wu1Cw==" saltValue="KSArB0IK9sPB6+mVjR4sgQ==" spinCount="100000" sheet="1" objects="1" scenarios="1"/>
  <mergeCells count="329">
    <mergeCell ref="CC16:CX16"/>
    <mergeCell ref="N14:BP14"/>
    <mergeCell ref="CC14:CX14"/>
    <mergeCell ref="CC15:CX15"/>
    <mergeCell ref="A24:J24"/>
    <mergeCell ref="CP19:CS19"/>
    <mergeCell ref="CJ20:CX20"/>
    <mergeCell ref="CJ21:CX23"/>
    <mergeCell ref="BW19:BZ19"/>
    <mergeCell ref="CA19:CD19"/>
    <mergeCell ref="BU20:CI20"/>
    <mergeCell ref="CL19:CO19"/>
    <mergeCell ref="BU18:CI18"/>
    <mergeCell ref="CJ18:CX18"/>
    <mergeCell ref="A14:M14"/>
    <mergeCell ref="CJ24:CX24"/>
    <mergeCell ref="BU24:CI24"/>
    <mergeCell ref="A18:J20"/>
    <mergeCell ref="K18:AX20"/>
    <mergeCell ref="AY18:BE20"/>
    <mergeCell ref="BK18:BS18"/>
    <mergeCell ref="BF19:BK19"/>
    <mergeCell ref="BL19:BO19"/>
    <mergeCell ref="BF20:BT20"/>
    <mergeCell ref="A10:CB10"/>
    <mergeCell ref="W11:AB11"/>
    <mergeCell ref="AC11:AS11"/>
    <mergeCell ref="AT11:AW11"/>
    <mergeCell ref="AX11:BA11"/>
    <mergeCell ref="BB11:BF11"/>
    <mergeCell ref="CC11:CX11"/>
    <mergeCell ref="CC12:CX12"/>
    <mergeCell ref="CC13:CI13"/>
    <mergeCell ref="CJ13:CQ13"/>
    <mergeCell ref="CR13:CX13"/>
    <mergeCell ref="A28:J28"/>
    <mergeCell ref="L28:AX28"/>
    <mergeCell ref="AY28:BE28"/>
    <mergeCell ref="BF21:BT23"/>
    <mergeCell ref="BU21:CI23"/>
    <mergeCell ref="A21:J23"/>
    <mergeCell ref="K21:AX21"/>
    <mergeCell ref="AY21:BE23"/>
    <mergeCell ref="K22:AX22"/>
    <mergeCell ref="L23:AX23"/>
    <mergeCell ref="A25:J25"/>
    <mergeCell ref="L25:AX25"/>
    <mergeCell ref="AY25:BE25"/>
    <mergeCell ref="BF25:BT25"/>
    <mergeCell ref="BU25:CI25"/>
    <mergeCell ref="A26:J26"/>
    <mergeCell ref="L26:AX26"/>
    <mergeCell ref="AY26:BE26"/>
    <mergeCell ref="BF26:BT26"/>
    <mergeCell ref="BF27:BT27"/>
    <mergeCell ref="BU27:CI27"/>
    <mergeCell ref="L24:AX24"/>
    <mergeCell ref="AY24:BE24"/>
    <mergeCell ref="BF24:BT24"/>
    <mergeCell ref="CJ27:CX27"/>
    <mergeCell ref="CJ25:CX25"/>
    <mergeCell ref="BU26:CI26"/>
    <mergeCell ref="CJ26:CX26"/>
    <mergeCell ref="A27:J27"/>
    <mergeCell ref="L27:AX27"/>
    <mergeCell ref="AY27:BE27"/>
    <mergeCell ref="CJ31:CX31"/>
    <mergeCell ref="BU32:CI32"/>
    <mergeCell ref="CJ32:CX32"/>
    <mergeCell ref="BU31:CI31"/>
    <mergeCell ref="CJ29:CX29"/>
    <mergeCell ref="BU30:CI30"/>
    <mergeCell ref="CJ30:CX30"/>
    <mergeCell ref="BU29:CI29"/>
    <mergeCell ref="BF28:BT28"/>
    <mergeCell ref="BU28:CI28"/>
    <mergeCell ref="CJ28:CX28"/>
    <mergeCell ref="A31:J31"/>
    <mergeCell ref="L31:AX31"/>
    <mergeCell ref="AY31:BE31"/>
    <mergeCell ref="BF31:BT31"/>
    <mergeCell ref="A30:J30"/>
    <mergeCell ref="L30:AX30"/>
    <mergeCell ref="CJ38:CX38"/>
    <mergeCell ref="BU39:CI39"/>
    <mergeCell ref="CJ39:CX39"/>
    <mergeCell ref="BU38:CI38"/>
    <mergeCell ref="CJ36:CX36"/>
    <mergeCell ref="BU37:CI37"/>
    <mergeCell ref="CJ37:CX37"/>
    <mergeCell ref="BU36:CI36"/>
    <mergeCell ref="CJ33:CX34"/>
    <mergeCell ref="BU33:CI34"/>
    <mergeCell ref="BU35:CI35"/>
    <mergeCell ref="CJ35:CX35"/>
    <mergeCell ref="CP45:CS45"/>
    <mergeCell ref="BU46:CI46"/>
    <mergeCell ref="CJ46:CX46"/>
    <mergeCell ref="BU47:CI49"/>
    <mergeCell ref="CJ47:CX49"/>
    <mergeCell ref="BW45:BZ45"/>
    <mergeCell ref="CA45:CD45"/>
    <mergeCell ref="CL45:CO45"/>
    <mergeCell ref="CJ40:CX40"/>
    <mergeCell ref="BU41:CI41"/>
    <mergeCell ref="CJ41:CX41"/>
    <mergeCell ref="BU40:CI40"/>
    <mergeCell ref="CJ44:CX44"/>
    <mergeCell ref="A76:CX76"/>
    <mergeCell ref="BU51:CI51"/>
    <mergeCell ref="CJ51:CX51"/>
    <mergeCell ref="A72:CX72"/>
    <mergeCell ref="BU54:CI54"/>
    <mergeCell ref="A53:J53"/>
    <mergeCell ref="BU65:CI65"/>
    <mergeCell ref="CJ65:CX65"/>
    <mergeCell ref="BU62:CI63"/>
    <mergeCell ref="CJ62:CX63"/>
    <mergeCell ref="BU64:CI64"/>
    <mergeCell ref="CJ64:CX64"/>
    <mergeCell ref="A55:J55"/>
    <mergeCell ref="CJ55:CX55"/>
    <mergeCell ref="BU59:CI59"/>
    <mergeCell ref="CJ59:CX59"/>
    <mergeCell ref="CJ58:CX58"/>
    <mergeCell ref="BU58:CI58"/>
    <mergeCell ref="L55:AX55"/>
    <mergeCell ref="AY55:BE55"/>
    <mergeCell ref="BF55:BT55"/>
    <mergeCell ref="BU55:CI55"/>
    <mergeCell ref="CJ56:CX57"/>
    <mergeCell ref="BU56:CI57"/>
    <mergeCell ref="CJ50:CK50"/>
    <mergeCell ref="BF69:BT69"/>
    <mergeCell ref="BU69:CI69"/>
    <mergeCell ref="BS50:BT50"/>
    <mergeCell ref="BH50:BR50"/>
    <mergeCell ref="BU50:BV50"/>
    <mergeCell ref="CH50:CI50"/>
    <mergeCell ref="BW50:CG50"/>
    <mergeCell ref="L68:AX68"/>
    <mergeCell ref="L53:AX53"/>
    <mergeCell ref="BU52:CI52"/>
    <mergeCell ref="AY53:BE53"/>
    <mergeCell ref="BF53:BT53"/>
    <mergeCell ref="BU53:CI53"/>
    <mergeCell ref="CJ53:CX53"/>
    <mergeCell ref="CJ54:CX54"/>
    <mergeCell ref="CJ52:CX52"/>
    <mergeCell ref="CL50:CV50"/>
    <mergeCell ref="CW50:CX50"/>
    <mergeCell ref="CJ60:CX60"/>
    <mergeCell ref="BU61:CI61"/>
    <mergeCell ref="CJ61:CX61"/>
    <mergeCell ref="BU60:CI60"/>
    <mergeCell ref="BF68:BT68"/>
    <mergeCell ref="BU68:CI68"/>
    <mergeCell ref="A68:J68"/>
    <mergeCell ref="AY68:BE68"/>
    <mergeCell ref="BU66:CI66"/>
    <mergeCell ref="CJ66:CX66"/>
    <mergeCell ref="CJ67:CX67"/>
    <mergeCell ref="CJ68:CX68"/>
    <mergeCell ref="CJ69:CX69"/>
    <mergeCell ref="BU67:CI67"/>
    <mergeCell ref="L69:AX69"/>
    <mergeCell ref="A69:J69"/>
    <mergeCell ref="AY69:BE69"/>
    <mergeCell ref="A67:J67"/>
    <mergeCell ref="L67:AX67"/>
    <mergeCell ref="AY67:BE67"/>
    <mergeCell ref="BF67:BT67"/>
    <mergeCell ref="A66:J66"/>
    <mergeCell ref="L66:AX66"/>
    <mergeCell ref="AY66:BE66"/>
    <mergeCell ref="BF66:BT66"/>
    <mergeCell ref="A35:J35"/>
    <mergeCell ref="L35:AX35"/>
    <mergeCell ref="AY35:BE35"/>
    <mergeCell ref="BF35:BT35"/>
    <mergeCell ref="AY30:BE30"/>
    <mergeCell ref="BF30:BT30"/>
    <mergeCell ref="A29:J29"/>
    <mergeCell ref="L29:AX29"/>
    <mergeCell ref="AY29:BE29"/>
    <mergeCell ref="BF29:BT29"/>
    <mergeCell ref="A33:J34"/>
    <mergeCell ref="K33:AX33"/>
    <mergeCell ref="AY33:BE34"/>
    <mergeCell ref="BF33:BT34"/>
    <mergeCell ref="L34:AX34"/>
    <mergeCell ref="A32:J32"/>
    <mergeCell ref="L32:AX32"/>
    <mergeCell ref="AY32:BE32"/>
    <mergeCell ref="BF32:BT32"/>
    <mergeCell ref="A38:J38"/>
    <mergeCell ref="L38:AX38"/>
    <mergeCell ref="AY38:BE38"/>
    <mergeCell ref="BF38:BT38"/>
    <mergeCell ref="A37:J37"/>
    <mergeCell ref="L37:AX37"/>
    <mergeCell ref="AY37:BE37"/>
    <mergeCell ref="BF37:BT37"/>
    <mergeCell ref="A36:J36"/>
    <mergeCell ref="L36:AX36"/>
    <mergeCell ref="AY36:BE36"/>
    <mergeCell ref="BF36:BT36"/>
    <mergeCell ref="A41:J41"/>
    <mergeCell ref="L41:AX41"/>
    <mergeCell ref="AY41:BE41"/>
    <mergeCell ref="BF41:BT41"/>
    <mergeCell ref="A40:J40"/>
    <mergeCell ref="L40:AX40"/>
    <mergeCell ref="AY40:BE40"/>
    <mergeCell ref="BF40:BT40"/>
    <mergeCell ref="A39:J39"/>
    <mergeCell ref="L39:AX39"/>
    <mergeCell ref="AY39:BE39"/>
    <mergeCell ref="BF39:BT39"/>
    <mergeCell ref="A47:J49"/>
    <mergeCell ref="K47:AX47"/>
    <mergeCell ref="AY47:BE49"/>
    <mergeCell ref="BF47:BT49"/>
    <mergeCell ref="K48:AX48"/>
    <mergeCell ref="L49:AX49"/>
    <mergeCell ref="A44:J46"/>
    <mergeCell ref="K44:AX46"/>
    <mergeCell ref="AY44:BE46"/>
    <mergeCell ref="BK44:BS44"/>
    <mergeCell ref="BF45:BK45"/>
    <mergeCell ref="BL45:BO45"/>
    <mergeCell ref="BF46:BT46"/>
    <mergeCell ref="A52:J52"/>
    <mergeCell ref="L52:AX52"/>
    <mergeCell ref="AY52:BE52"/>
    <mergeCell ref="BF52:BT52"/>
    <mergeCell ref="A51:J51"/>
    <mergeCell ref="L51:AX51"/>
    <mergeCell ref="AY51:BE51"/>
    <mergeCell ref="BF51:BT51"/>
    <mergeCell ref="A50:J50"/>
    <mergeCell ref="L50:AX50"/>
    <mergeCell ref="AY50:BE50"/>
    <mergeCell ref="BF50:BG50"/>
    <mergeCell ref="A56:J57"/>
    <mergeCell ref="K56:AX56"/>
    <mergeCell ref="AY56:BE57"/>
    <mergeCell ref="BF56:BT57"/>
    <mergeCell ref="L57:AX57"/>
    <mergeCell ref="A54:J54"/>
    <mergeCell ref="L54:AX54"/>
    <mergeCell ref="AY54:BE54"/>
    <mergeCell ref="BF54:BT54"/>
    <mergeCell ref="A60:J60"/>
    <mergeCell ref="L60:AX60"/>
    <mergeCell ref="AY60:BE60"/>
    <mergeCell ref="BF60:BT60"/>
    <mergeCell ref="A59:J59"/>
    <mergeCell ref="L59:AX59"/>
    <mergeCell ref="AY59:BE59"/>
    <mergeCell ref="BF59:BT59"/>
    <mergeCell ref="A58:J58"/>
    <mergeCell ref="L58:AX58"/>
    <mergeCell ref="AY58:BE58"/>
    <mergeCell ref="BF58:BT58"/>
    <mergeCell ref="A62:J63"/>
    <mergeCell ref="K62:AX62"/>
    <mergeCell ref="AY62:BE63"/>
    <mergeCell ref="BF62:BT63"/>
    <mergeCell ref="L63:AX63"/>
    <mergeCell ref="A61:J61"/>
    <mergeCell ref="L61:AX61"/>
    <mergeCell ref="AY61:BE61"/>
    <mergeCell ref="BF61:BT61"/>
    <mergeCell ref="A65:J65"/>
    <mergeCell ref="L65:AX65"/>
    <mergeCell ref="AY65:BE65"/>
    <mergeCell ref="BF65:BT65"/>
    <mergeCell ref="CY18:DM18"/>
    <mergeCell ref="DA19:DD19"/>
    <mergeCell ref="DE19:DH19"/>
    <mergeCell ref="CY20:DM20"/>
    <mergeCell ref="CY21:DM23"/>
    <mergeCell ref="CY24:DM24"/>
    <mergeCell ref="CY25:DM25"/>
    <mergeCell ref="CY26:DM26"/>
    <mergeCell ref="CY27:DM27"/>
    <mergeCell ref="CY28:DM28"/>
    <mergeCell ref="CY29:DM29"/>
    <mergeCell ref="CY30:DM30"/>
    <mergeCell ref="CY31:DM31"/>
    <mergeCell ref="CY32:DM32"/>
    <mergeCell ref="CY33:DM34"/>
    <mergeCell ref="CY35:DM35"/>
    <mergeCell ref="A64:J64"/>
    <mergeCell ref="L64:AX64"/>
    <mergeCell ref="AY64:BE64"/>
    <mergeCell ref="BF64:BT64"/>
    <mergeCell ref="CY36:DM36"/>
    <mergeCell ref="CY37:DM37"/>
    <mergeCell ref="CY38:DM38"/>
    <mergeCell ref="CY39:DM39"/>
    <mergeCell ref="CY40:DM40"/>
    <mergeCell ref="CY41:DM41"/>
    <mergeCell ref="CY44:DM44"/>
    <mergeCell ref="DA45:DD45"/>
    <mergeCell ref="DE45:DH45"/>
    <mergeCell ref="CY46:DM46"/>
    <mergeCell ref="CY47:DM49"/>
    <mergeCell ref="CY50:CZ50"/>
    <mergeCell ref="DA50:DK50"/>
    <mergeCell ref="DL50:DM50"/>
    <mergeCell ref="CY51:DM51"/>
    <mergeCell ref="CY52:DM52"/>
    <mergeCell ref="CY53:DM53"/>
    <mergeCell ref="CY54:DM54"/>
    <mergeCell ref="CY66:DM66"/>
    <mergeCell ref="CY67:DM67"/>
    <mergeCell ref="CY68:DM68"/>
    <mergeCell ref="CY69:DM69"/>
    <mergeCell ref="CY55:DM55"/>
    <mergeCell ref="CY56:DM57"/>
    <mergeCell ref="CY58:DM58"/>
    <mergeCell ref="CY59:DM59"/>
    <mergeCell ref="CY60:DM60"/>
    <mergeCell ref="CY61:DM61"/>
    <mergeCell ref="CY62:DM63"/>
    <mergeCell ref="CY64:DM64"/>
    <mergeCell ref="CY65:DM65"/>
  </mergeCells>
  <pageMargins left="0.78740157480314965" right="0.70866141732283472" top="0.47244094488188981" bottom="0.31496062992125984" header="0.19685039370078741" footer="0.19685039370078741"/>
  <pageSetup paperSize="9" scale="83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1" max="1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2B86F3-CBE4-4AA0-A57C-F67C5CEA98B1}">
  <sheetPr codeName="Лист2">
    <tabColor theme="9" tint="0.59999389629810485"/>
  </sheetPr>
  <dimension ref="A1:EM39"/>
  <sheetViews>
    <sheetView showGridLines="0" showRowColHeaders="0" topLeftCell="A4" zoomScaleNormal="100" zoomScaleSheetLayoutView="100" workbookViewId="0">
      <selection activeCell="FS19" sqref="FS19"/>
    </sheetView>
  </sheetViews>
  <sheetFormatPr defaultColWidth="0.85546875" defaultRowHeight="12.75" x14ac:dyDescent="0.2"/>
  <cols>
    <col min="1" max="1" width="0.85546875" style="33" customWidth="1"/>
    <col min="2" max="122" width="0.85546875" style="33"/>
    <col min="123" max="123" width="2" style="33" customWidth="1"/>
    <col min="124" max="124" width="2.7109375" style="33" customWidth="1"/>
    <col min="125" max="16384" width="0.85546875" style="33"/>
  </cols>
  <sheetData>
    <row r="1" spans="1:143" s="20" customFormat="1" ht="36" customHeight="1" x14ac:dyDescent="0.2">
      <c r="BM1" s="271" t="s">
        <v>117</v>
      </c>
      <c r="BN1" s="271"/>
      <c r="BO1" s="271"/>
      <c r="BP1" s="271"/>
      <c r="BQ1" s="271"/>
      <c r="BR1" s="271"/>
      <c r="BS1" s="271"/>
      <c r="BT1" s="271"/>
      <c r="BU1" s="271"/>
      <c r="BV1" s="271"/>
      <c r="BW1" s="271"/>
      <c r="BX1" s="271"/>
      <c r="BY1" s="271"/>
      <c r="BZ1" s="271"/>
      <c r="CA1" s="271"/>
      <c r="CB1" s="271"/>
      <c r="CC1" s="271"/>
      <c r="CD1" s="271"/>
      <c r="CE1" s="271"/>
      <c r="CF1" s="271"/>
      <c r="CG1" s="271"/>
      <c r="CH1" s="271"/>
      <c r="CI1" s="271"/>
      <c r="CJ1" s="271"/>
      <c r="CK1" s="271"/>
      <c r="CL1" s="271"/>
      <c r="CM1" s="271"/>
      <c r="CN1" s="271"/>
      <c r="CO1" s="271"/>
      <c r="CP1" s="271"/>
      <c r="CQ1" s="271"/>
      <c r="CR1" s="271"/>
      <c r="CS1" s="271"/>
      <c r="CT1" s="271"/>
      <c r="CU1" s="271"/>
      <c r="CV1" s="271"/>
      <c r="CW1" s="271"/>
      <c r="CX1" s="271"/>
      <c r="CY1" s="271"/>
    </row>
    <row r="2" spans="1:143" ht="12" customHeight="1" x14ac:dyDescent="0.2"/>
    <row r="3" spans="1:143" s="21" customFormat="1" ht="15" x14ac:dyDescent="0.25">
      <c r="A3" s="332" t="s">
        <v>118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2"/>
      <c r="R3" s="332"/>
      <c r="S3" s="332"/>
      <c r="T3" s="332"/>
      <c r="U3" s="332"/>
      <c r="V3" s="332"/>
      <c r="W3" s="332"/>
      <c r="X3" s="332"/>
      <c r="Y3" s="332"/>
      <c r="Z3" s="332"/>
      <c r="AA3" s="332"/>
      <c r="AB3" s="332"/>
      <c r="AC3" s="332"/>
      <c r="AD3" s="332"/>
      <c r="AE3" s="332"/>
      <c r="AF3" s="332"/>
      <c r="AG3" s="332"/>
      <c r="AH3" s="332"/>
      <c r="AI3" s="332"/>
      <c r="AJ3" s="332"/>
      <c r="AK3" s="332"/>
      <c r="AL3" s="332"/>
      <c r="AM3" s="332"/>
      <c r="AN3" s="332"/>
      <c r="AO3" s="332"/>
      <c r="AP3" s="332"/>
      <c r="AQ3" s="332"/>
      <c r="AR3" s="332"/>
      <c r="AS3" s="332"/>
      <c r="AT3" s="332"/>
      <c r="AU3" s="332"/>
      <c r="AV3" s="332"/>
      <c r="AW3" s="332"/>
      <c r="AX3" s="332"/>
      <c r="AY3" s="332"/>
      <c r="AZ3" s="332"/>
      <c r="BA3" s="332"/>
      <c r="BB3" s="332"/>
      <c r="BC3" s="332"/>
      <c r="BD3" s="332"/>
      <c r="BE3" s="332"/>
      <c r="BF3" s="332"/>
      <c r="BG3" s="332"/>
      <c r="BH3" s="332"/>
      <c r="BI3" s="332"/>
      <c r="BJ3" s="332"/>
      <c r="BK3" s="332"/>
      <c r="BL3" s="332"/>
      <c r="BM3" s="332"/>
      <c r="BN3" s="332"/>
      <c r="BO3" s="332"/>
      <c r="BP3" s="332"/>
      <c r="BQ3" s="332"/>
      <c r="BR3" s="332"/>
      <c r="BS3" s="332"/>
      <c r="BT3" s="332"/>
      <c r="BU3" s="332"/>
      <c r="BV3" s="332"/>
      <c r="BW3" s="332"/>
      <c r="BX3" s="332"/>
      <c r="BY3" s="332"/>
      <c r="BZ3" s="332"/>
      <c r="CA3" s="332"/>
      <c r="CB3" s="332"/>
      <c r="CC3" s="332"/>
      <c r="CD3" s="332"/>
      <c r="CE3" s="332"/>
    </row>
    <row r="4" spans="1:143" s="22" customFormat="1" ht="15" thickBot="1" x14ac:dyDescent="0.2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X4" s="333" t="s">
        <v>119</v>
      </c>
      <c r="Y4" s="333"/>
      <c r="Z4" s="333"/>
      <c r="AA4" s="333"/>
      <c r="AB4" s="333"/>
      <c r="AC4" s="333"/>
      <c r="AD4" s="443"/>
      <c r="AE4" s="443"/>
      <c r="AF4" s="443"/>
      <c r="AG4" s="443"/>
      <c r="AH4" s="443"/>
      <c r="AI4" s="443"/>
      <c r="AJ4" s="443"/>
      <c r="AK4" s="443"/>
      <c r="AL4" s="443"/>
      <c r="AM4" s="443"/>
      <c r="AN4" s="443"/>
      <c r="AO4" s="443"/>
      <c r="AP4" s="443"/>
      <c r="AQ4" s="443"/>
      <c r="AR4" s="443"/>
      <c r="AS4" s="443"/>
      <c r="AT4" s="443"/>
      <c r="AU4" s="443"/>
      <c r="AV4" s="443"/>
      <c r="AW4" s="333">
        <v>20</v>
      </c>
      <c r="AX4" s="333"/>
      <c r="AY4" s="333"/>
      <c r="AZ4" s="333"/>
      <c r="BA4" s="444"/>
      <c r="BB4" s="444"/>
      <c r="BC4" s="444"/>
      <c r="BD4" s="444"/>
      <c r="BE4" s="334" t="s">
        <v>10</v>
      </c>
      <c r="BF4" s="334"/>
      <c r="BG4" s="334"/>
      <c r="BH4" s="334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319" t="s">
        <v>0</v>
      </c>
      <c r="CG4" s="320"/>
      <c r="CH4" s="320"/>
      <c r="CI4" s="320"/>
      <c r="CJ4" s="320"/>
      <c r="CK4" s="320"/>
      <c r="CL4" s="320"/>
      <c r="CM4" s="320"/>
      <c r="CN4" s="320"/>
      <c r="CO4" s="320"/>
      <c r="CP4" s="320"/>
      <c r="CQ4" s="320"/>
      <c r="CR4" s="320"/>
      <c r="CS4" s="320"/>
      <c r="CT4" s="320"/>
      <c r="CU4" s="320"/>
      <c r="CV4" s="320"/>
      <c r="CW4" s="320"/>
      <c r="CX4" s="320"/>
      <c r="CY4" s="321"/>
    </row>
    <row r="5" spans="1:143" s="22" customFormat="1" ht="12.75" customHeight="1" x14ac:dyDescent="0.2">
      <c r="CD5" s="24" t="s">
        <v>2</v>
      </c>
      <c r="CF5" s="322" t="s">
        <v>120</v>
      </c>
      <c r="CG5" s="323"/>
      <c r="CH5" s="323"/>
      <c r="CI5" s="323"/>
      <c r="CJ5" s="323"/>
      <c r="CK5" s="323"/>
      <c r="CL5" s="323"/>
      <c r="CM5" s="323"/>
      <c r="CN5" s="323"/>
      <c r="CO5" s="323"/>
      <c r="CP5" s="323"/>
      <c r="CQ5" s="323"/>
      <c r="CR5" s="323"/>
      <c r="CS5" s="323"/>
      <c r="CT5" s="323"/>
      <c r="CU5" s="323"/>
      <c r="CV5" s="323"/>
      <c r="CW5" s="323"/>
      <c r="CX5" s="323"/>
      <c r="CY5" s="324"/>
    </row>
    <row r="6" spans="1:143" s="22" customFormat="1" ht="12.75" customHeight="1" x14ac:dyDescent="0.2">
      <c r="CD6" s="24" t="s">
        <v>3</v>
      </c>
      <c r="CF6" s="325"/>
      <c r="CG6" s="297"/>
      <c r="CH6" s="297"/>
      <c r="CI6" s="297"/>
      <c r="CJ6" s="297"/>
      <c r="CK6" s="298"/>
      <c r="CL6" s="297"/>
      <c r="CM6" s="297"/>
      <c r="CN6" s="297"/>
      <c r="CO6" s="297"/>
      <c r="CP6" s="297"/>
      <c r="CQ6" s="297"/>
      <c r="CR6" s="297"/>
      <c r="CS6" s="298"/>
      <c r="CT6" s="296"/>
      <c r="CU6" s="297"/>
      <c r="CV6" s="297"/>
      <c r="CW6" s="297"/>
      <c r="CX6" s="297"/>
      <c r="CY6" s="300"/>
    </row>
    <row r="7" spans="1:143" s="22" customFormat="1" ht="12.75" customHeight="1" x14ac:dyDescent="0.2">
      <c r="A7" s="335" t="s">
        <v>7</v>
      </c>
      <c r="B7" s="335"/>
      <c r="C7" s="335"/>
      <c r="D7" s="335"/>
      <c r="E7" s="335"/>
      <c r="F7" s="335"/>
      <c r="G7" s="335"/>
      <c r="H7" s="335"/>
      <c r="I7" s="335"/>
      <c r="J7" s="335"/>
      <c r="K7" s="335"/>
      <c r="L7" s="335"/>
      <c r="M7" s="335"/>
      <c r="N7" s="447"/>
      <c r="O7" s="447"/>
      <c r="P7" s="447"/>
      <c r="Q7" s="447"/>
      <c r="R7" s="447"/>
      <c r="S7" s="447"/>
      <c r="T7" s="447"/>
      <c r="U7" s="447"/>
      <c r="V7" s="447"/>
      <c r="W7" s="447"/>
      <c r="X7" s="447"/>
      <c r="Y7" s="447"/>
      <c r="Z7" s="447"/>
      <c r="AA7" s="447"/>
      <c r="AB7" s="447"/>
      <c r="AC7" s="447"/>
      <c r="AD7" s="447"/>
      <c r="AE7" s="447"/>
      <c r="AF7" s="447"/>
      <c r="AG7" s="447"/>
      <c r="AH7" s="447"/>
      <c r="AI7" s="447"/>
      <c r="AJ7" s="447"/>
      <c r="AK7" s="447"/>
      <c r="AL7" s="447"/>
      <c r="AM7" s="447"/>
      <c r="AN7" s="447"/>
      <c r="AO7" s="447"/>
      <c r="AP7" s="447"/>
      <c r="AQ7" s="447"/>
      <c r="AR7" s="447"/>
      <c r="AS7" s="447"/>
      <c r="AT7" s="447"/>
      <c r="AU7" s="447"/>
      <c r="AV7" s="447"/>
      <c r="AW7" s="447"/>
      <c r="AX7" s="447"/>
      <c r="AY7" s="447"/>
      <c r="AZ7" s="447"/>
      <c r="BA7" s="447"/>
      <c r="BB7" s="447"/>
      <c r="BC7" s="447"/>
      <c r="BD7" s="447"/>
      <c r="BE7" s="447"/>
      <c r="BF7" s="447"/>
      <c r="BG7" s="447"/>
      <c r="BH7" s="447"/>
      <c r="BI7" s="447"/>
      <c r="BJ7" s="447"/>
      <c r="BK7" s="447"/>
      <c r="BL7" s="447"/>
      <c r="BM7" s="447"/>
      <c r="BN7" s="447"/>
      <c r="BO7" s="447"/>
      <c r="BP7" s="447"/>
      <c r="BQ7" s="447"/>
      <c r="BR7" s="447"/>
      <c r="BS7" s="25"/>
      <c r="BT7" s="25"/>
      <c r="BU7" s="25"/>
      <c r="BV7" s="25"/>
      <c r="BW7" s="25"/>
      <c r="BX7" s="25"/>
      <c r="BY7" s="25"/>
      <c r="BZ7" s="25"/>
      <c r="CA7" s="25"/>
      <c r="CD7" s="24" t="s">
        <v>4</v>
      </c>
      <c r="CF7" s="445"/>
      <c r="CG7" s="262"/>
      <c r="CH7" s="262"/>
      <c r="CI7" s="262"/>
      <c r="CJ7" s="262"/>
      <c r="CK7" s="262"/>
      <c r="CL7" s="262"/>
      <c r="CM7" s="262"/>
      <c r="CN7" s="262"/>
      <c r="CO7" s="262"/>
      <c r="CP7" s="262"/>
      <c r="CQ7" s="262"/>
      <c r="CR7" s="262"/>
      <c r="CS7" s="262"/>
      <c r="CT7" s="262"/>
      <c r="CU7" s="262"/>
      <c r="CV7" s="262"/>
      <c r="CW7" s="262"/>
      <c r="CX7" s="262"/>
      <c r="CY7" s="446"/>
    </row>
    <row r="8" spans="1:143" s="22" customFormat="1" ht="12.75" customHeight="1" x14ac:dyDescent="0.2">
      <c r="A8" s="25" t="s">
        <v>8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D8" s="24" t="s">
        <v>5</v>
      </c>
      <c r="CF8" s="445"/>
      <c r="CG8" s="262"/>
      <c r="CH8" s="262"/>
      <c r="CI8" s="262"/>
      <c r="CJ8" s="262"/>
      <c r="CK8" s="262"/>
      <c r="CL8" s="262"/>
      <c r="CM8" s="262"/>
      <c r="CN8" s="262"/>
      <c r="CO8" s="262"/>
      <c r="CP8" s="262"/>
      <c r="CQ8" s="262"/>
      <c r="CR8" s="262"/>
      <c r="CS8" s="262"/>
      <c r="CT8" s="262"/>
      <c r="CU8" s="262"/>
      <c r="CV8" s="262"/>
      <c r="CW8" s="262"/>
      <c r="CX8" s="262"/>
      <c r="CY8" s="446"/>
    </row>
    <row r="9" spans="1:143" s="26" customFormat="1" ht="13.5" customHeight="1" thickBot="1" x14ac:dyDescent="0.25">
      <c r="A9" s="27" t="s">
        <v>121</v>
      </c>
      <c r="CD9" s="28" t="s">
        <v>6</v>
      </c>
      <c r="CF9" s="326" t="s">
        <v>116</v>
      </c>
      <c r="CG9" s="327"/>
      <c r="CH9" s="327"/>
      <c r="CI9" s="327"/>
      <c r="CJ9" s="327"/>
      <c r="CK9" s="327"/>
      <c r="CL9" s="327"/>
      <c r="CM9" s="327"/>
      <c r="CN9" s="327"/>
      <c r="CO9" s="327"/>
      <c r="CP9" s="327"/>
      <c r="CQ9" s="327"/>
      <c r="CR9" s="327"/>
      <c r="CS9" s="327"/>
      <c r="CT9" s="327"/>
      <c r="CU9" s="327"/>
      <c r="CV9" s="327"/>
      <c r="CW9" s="327"/>
      <c r="CX9" s="327"/>
      <c r="CY9" s="328"/>
    </row>
    <row r="10" spans="1:143" ht="29.25" customHeight="1" x14ac:dyDescent="0.2"/>
    <row r="11" spans="1:143" s="22" customFormat="1" ht="17.25" customHeight="1" x14ac:dyDescent="0.2">
      <c r="A11" s="301" t="s">
        <v>122</v>
      </c>
      <c r="B11" s="302"/>
      <c r="C11" s="302"/>
      <c r="D11" s="302"/>
      <c r="E11" s="302"/>
      <c r="F11" s="302"/>
      <c r="G11" s="302"/>
      <c r="H11" s="302"/>
      <c r="I11" s="302"/>
      <c r="J11" s="303"/>
      <c r="K11" s="310" t="s">
        <v>123</v>
      </c>
      <c r="L11" s="311"/>
      <c r="M11" s="311"/>
      <c r="N11" s="311"/>
      <c r="O11" s="311"/>
      <c r="P11" s="311"/>
      <c r="Q11" s="311"/>
      <c r="R11" s="311"/>
      <c r="S11" s="311"/>
      <c r="T11" s="311"/>
      <c r="U11" s="311"/>
      <c r="V11" s="311"/>
      <c r="W11" s="311"/>
      <c r="X11" s="311"/>
      <c r="Y11" s="311"/>
      <c r="Z11" s="311"/>
      <c r="AA11" s="311"/>
      <c r="AB11" s="311"/>
      <c r="AC11" s="311"/>
      <c r="AD11" s="311"/>
      <c r="AE11" s="311"/>
      <c r="AF11" s="311"/>
      <c r="AG11" s="311"/>
      <c r="AH11" s="311"/>
      <c r="AI11" s="311"/>
      <c r="AJ11" s="311"/>
      <c r="AK11" s="311"/>
      <c r="AL11" s="311"/>
      <c r="AM11" s="311"/>
      <c r="AN11" s="311"/>
      <c r="AO11" s="311"/>
      <c r="AP11" s="311"/>
      <c r="AQ11" s="311"/>
      <c r="AR11" s="311"/>
      <c r="AS11" s="311"/>
      <c r="AT11" s="311"/>
      <c r="AU11" s="311"/>
      <c r="AV11" s="311"/>
      <c r="AW11" s="311"/>
      <c r="AX11" s="311"/>
      <c r="AY11" s="311"/>
      <c r="AZ11" s="311"/>
      <c r="BA11" s="311"/>
      <c r="BB11" s="311"/>
      <c r="BC11" s="311"/>
      <c r="BD11" s="312"/>
      <c r="BE11" s="310" t="s">
        <v>65</v>
      </c>
      <c r="BF11" s="311"/>
      <c r="BG11" s="311"/>
      <c r="BH11" s="311"/>
      <c r="BI11" s="311"/>
      <c r="BJ11" s="311"/>
      <c r="BK11" s="312"/>
      <c r="BL11" s="448" t="s">
        <v>124</v>
      </c>
      <c r="BM11" s="449"/>
      <c r="BN11" s="449"/>
      <c r="BO11" s="449"/>
      <c r="BP11" s="449"/>
      <c r="BQ11" s="449"/>
      <c r="BR11" s="449"/>
      <c r="BS11" s="262" t="s">
        <v>184</v>
      </c>
      <c r="BT11" s="262"/>
      <c r="BU11" s="262"/>
      <c r="BV11" s="262"/>
      <c r="BW11" s="262"/>
      <c r="BX11" s="262"/>
      <c r="BY11" s="262"/>
      <c r="BZ11" s="262"/>
      <c r="CA11" s="262"/>
      <c r="CB11" s="450"/>
      <c r="CC11" s="450"/>
      <c r="CD11" s="450"/>
      <c r="CE11" s="451"/>
      <c r="CF11" s="448" t="s">
        <v>124</v>
      </c>
      <c r="CG11" s="449"/>
      <c r="CH11" s="449"/>
      <c r="CI11" s="449"/>
      <c r="CJ11" s="449"/>
      <c r="CK11" s="449"/>
      <c r="CL11" s="449"/>
      <c r="CM11" s="262" t="s">
        <v>184</v>
      </c>
      <c r="CN11" s="262"/>
      <c r="CO11" s="262"/>
      <c r="CP11" s="262"/>
      <c r="CQ11" s="262"/>
      <c r="CR11" s="262"/>
      <c r="CS11" s="262"/>
      <c r="CT11" s="262"/>
      <c r="CU11" s="262"/>
      <c r="CV11" s="450"/>
      <c r="CW11" s="450"/>
      <c r="CX11" s="450"/>
      <c r="CY11" s="451"/>
      <c r="CZ11" s="448" t="s">
        <v>124</v>
      </c>
      <c r="DA11" s="449"/>
      <c r="DB11" s="449"/>
      <c r="DC11" s="449"/>
      <c r="DD11" s="449"/>
      <c r="DE11" s="449"/>
      <c r="DF11" s="449"/>
      <c r="DG11" s="262" t="s">
        <v>184</v>
      </c>
      <c r="DH11" s="262"/>
      <c r="DI11" s="262"/>
      <c r="DJ11" s="262"/>
      <c r="DK11" s="262"/>
      <c r="DL11" s="262"/>
      <c r="DM11" s="262"/>
      <c r="DN11" s="262"/>
      <c r="DO11" s="262"/>
      <c r="DP11" s="450"/>
      <c r="DQ11" s="450"/>
      <c r="DR11" s="450"/>
      <c r="DS11" s="451"/>
      <c r="DT11" s="448" t="s">
        <v>124</v>
      </c>
      <c r="DU11" s="449"/>
      <c r="DV11" s="449"/>
      <c r="DW11" s="449"/>
      <c r="DX11" s="449"/>
      <c r="DY11" s="449"/>
      <c r="DZ11" s="449"/>
      <c r="EA11" s="262" t="s">
        <v>184</v>
      </c>
      <c r="EB11" s="262"/>
      <c r="EC11" s="262"/>
      <c r="ED11" s="262"/>
      <c r="EE11" s="262"/>
      <c r="EF11" s="262"/>
      <c r="EG11" s="262"/>
      <c r="EH11" s="262"/>
      <c r="EI11" s="262"/>
      <c r="EJ11" s="450"/>
      <c r="EK11" s="450"/>
      <c r="EL11" s="450"/>
      <c r="EM11" s="451"/>
    </row>
    <row r="12" spans="1:143" s="22" customFormat="1" ht="13.5" x14ac:dyDescent="0.2">
      <c r="A12" s="304"/>
      <c r="B12" s="305"/>
      <c r="C12" s="305"/>
      <c r="D12" s="305"/>
      <c r="E12" s="305"/>
      <c r="F12" s="305"/>
      <c r="G12" s="305"/>
      <c r="H12" s="305"/>
      <c r="I12" s="305"/>
      <c r="J12" s="306"/>
      <c r="K12" s="313"/>
      <c r="L12" s="314"/>
      <c r="M12" s="314"/>
      <c r="N12" s="314"/>
      <c r="O12" s="314"/>
      <c r="P12" s="314"/>
      <c r="Q12" s="314"/>
      <c r="R12" s="314"/>
      <c r="S12" s="314"/>
      <c r="T12" s="314"/>
      <c r="U12" s="314"/>
      <c r="V12" s="314"/>
      <c r="W12" s="314"/>
      <c r="X12" s="314"/>
      <c r="Y12" s="314"/>
      <c r="Z12" s="314"/>
      <c r="AA12" s="314"/>
      <c r="AB12" s="314"/>
      <c r="AC12" s="314"/>
      <c r="AD12" s="314"/>
      <c r="AE12" s="314"/>
      <c r="AF12" s="314"/>
      <c r="AG12" s="314"/>
      <c r="AH12" s="314"/>
      <c r="AI12" s="314"/>
      <c r="AJ12" s="314"/>
      <c r="AK12" s="314"/>
      <c r="AL12" s="314"/>
      <c r="AM12" s="314"/>
      <c r="AN12" s="314"/>
      <c r="AO12" s="314"/>
      <c r="AP12" s="314"/>
      <c r="AQ12" s="314"/>
      <c r="AR12" s="314"/>
      <c r="AS12" s="314"/>
      <c r="AT12" s="314"/>
      <c r="AU12" s="314"/>
      <c r="AV12" s="314"/>
      <c r="AW12" s="314"/>
      <c r="AX12" s="314"/>
      <c r="AY12" s="314"/>
      <c r="AZ12" s="314"/>
      <c r="BA12" s="314"/>
      <c r="BB12" s="314"/>
      <c r="BC12" s="314"/>
      <c r="BD12" s="315"/>
      <c r="BE12" s="313"/>
      <c r="BF12" s="314"/>
      <c r="BG12" s="314"/>
      <c r="BH12" s="314"/>
      <c r="BI12" s="314"/>
      <c r="BJ12" s="314"/>
      <c r="BK12" s="315"/>
      <c r="BL12" s="452">
        <v>20</v>
      </c>
      <c r="BM12" s="453"/>
      <c r="BN12" s="453"/>
      <c r="BO12" s="453"/>
      <c r="BP12" s="453"/>
      <c r="BQ12" s="453"/>
      <c r="BR12" s="453"/>
      <c r="BS12" s="453"/>
      <c r="BT12" s="245"/>
      <c r="BU12" s="245"/>
      <c r="BV12" s="245"/>
      <c r="BW12" s="245"/>
      <c r="BX12" s="454" t="s">
        <v>125</v>
      </c>
      <c r="BY12" s="454"/>
      <c r="BZ12" s="454"/>
      <c r="CA12" s="454"/>
      <c r="CB12" s="454"/>
      <c r="CC12" s="454"/>
      <c r="CD12" s="454"/>
      <c r="CE12" s="455"/>
      <c r="CF12" s="452">
        <v>20</v>
      </c>
      <c r="CG12" s="453"/>
      <c r="CH12" s="453"/>
      <c r="CI12" s="453"/>
      <c r="CJ12" s="453"/>
      <c r="CK12" s="453"/>
      <c r="CL12" s="453"/>
      <c r="CM12" s="453"/>
      <c r="CN12" s="245"/>
      <c r="CO12" s="245"/>
      <c r="CP12" s="245"/>
      <c r="CQ12" s="245"/>
      <c r="CR12" s="454" t="s">
        <v>126</v>
      </c>
      <c r="CS12" s="454"/>
      <c r="CT12" s="454"/>
      <c r="CU12" s="454"/>
      <c r="CV12" s="454"/>
      <c r="CW12" s="454"/>
      <c r="CX12" s="454"/>
      <c r="CY12" s="455"/>
      <c r="CZ12" s="452">
        <v>20</v>
      </c>
      <c r="DA12" s="453"/>
      <c r="DB12" s="453"/>
      <c r="DC12" s="453"/>
      <c r="DD12" s="453"/>
      <c r="DE12" s="453"/>
      <c r="DF12" s="453"/>
      <c r="DG12" s="453"/>
      <c r="DH12" s="245"/>
      <c r="DI12" s="245"/>
      <c r="DJ12" s="245"/>
      <c r="DK12" s="245"/>
      <c r="DL12" s="454" t="s">
        <v>126</v>
      </c>
      <c r="DM12" s="454"/>
      <c r="DN12" s="454"/>
      <c r="DO12" s="454"/>
      <c r="DP12" s="454"/>
      <c r="DQ12" s="454"/>
      <c r="DR12" s="454"/>
      <c r="DS12" s="455"/>
      <c r="DT12" s="452">
        <v>20</v>
      </c>
      <c r="DU12" s="453"/>
      <c r="DV12" s="453"/>
      <c r="DW12" s="453"/>
      <c r="DX12" s="453"/>
      <c r="DY12" s="453"/>
      <c r="DZ12" s="453"/>
      <c r="EA12" s="453"/>
      <c r="EB12" s="245"/>
      <c r="EC12" s="245"/>
      <c r="ED12" s="245"/>
      <c r="EE12" s="245"/>
      <c r="EF12" s="454" t="s">
        <v>126</v>
      </c>
      <c r="EG12" s="454"/>
      <c r="EH12" s="454"/>
      <c r="EI12" s="454"/>
      <c r="EJ12" s="454"/>
      <c r="EK12" s="454"/>
      <c r="EL12" s="454"/>
      <c r="EM12" s="455"/>
    </row>
    <row r="13" spans="1:143" s="22" customFormat="1" ht="6" customHeight="1" thickBot="1" x14ac:dyDescent="0.25">
      <c r="A13" s="307"/>
      <c r="B13" s="308"/>
      <c r="C13" s="308"/>
      <c r="D13" s="308"/>
      <c r="E13" s="308"/>
      <c r="F13" s="308"/>
      <c r="G13" s="308"/>
      <c r="H13" s="308"/>
      <c r="I13" s="308"/>
      <c r="J13" s="309"/>
      <c r="K13" s="316"/>
      <c r="L13" s="317"/>
      <c r="M13" s="317"/>
      <c r="N13" s="317"/>
      <c r="O13" s="317"/>
      <c r="P13" s="317"/>
      <c r="Q13" s="317"/>
      <c r="R13" s="317"/>
      <c r="S13" s="317"/>
      <c r="T13" s="317"/>
      <c r="U13" s="317"/>
      <c r="V13" s="317"/>
      <c r="W13" s="317"/>
      <c r="X13" s="317"/>
      <c r="Y13" s="317"/>
      <c r="Z13" s="317"/>
      <c r="AA13" s="317"/>
      <c r="AB13" s="317"/>
      <c r="AC13" s="317"/>
      <c r="AD13" s="317"/>
      <c r="AE13" s="317"/>
      <c r="AF13" s="317"/>
      <c r="AG13" s="317"/>
      <c r="AH13" s="317"/>
      <c r="AI13" s="317"/>
      <c r="AJ13" s="317"/>
      <c r="AK13" s="317"/>
      <c r="AL13" s="317"/>
      <c r="AM13" s="317"/>
      <c r="AN13" s="317"/>
      <c r="AO13" s="317"/>
      <c r="AP13" s="317"/>
      <c r="AQ13" s="317"/>
      <c r="AR13" s="317"/>
      <c r="AS13" s="317"/>
      <c r="AT13" s="317"/>
      <c r="AU13" s="317"/>
      <c r="AV13" s="317"/>
      <c r="AW13" s="317"/>
      <c r="AX13" s="317"/>
      <c r="AY13" s="317"/>
      <c r="AZ13" s="317"/>
      <c r="BA13" s="317"/>
      <c r="BB13" s="317"/>
      <c r="BC13" s="317"/>
      <c r="BD13" s="318"/>
      <c r="BE13" s="316"/>
      <c r="BF13" s="317"/>
      <c r="BG13" s="317"/>
      <c r="BH13" s="317"/>
      <c r="BI13" s="317"/>
      <c r="BJ13" s="317"/>
      <c r="BK13" s="318"/>
      <c r="BL13" s="456"/>
      <c r="BM13" s="457"/>
      <c r="BN13" s="457"/>
      <c r="BO13" s="457"/>
      <c r="BP13" s="457"/>
      <c r="BQ13" s="457"/>
      <c r="BR13" s="457"/>
      <c r="BS13" s="457"/>
      <c r="BT13" s="457"/>
      <c r="BU13" s="457"/>
      <c r="BV13" s="457"/>
      <c r="BW13" s="457"/>
      <c r="BX13" s="457"/>
      <c r="BY13" s="457"/>
      <c r="BZ13" s="457"/>
      <c r="CA13" s="457"/>
      <c r="CB13" s="457"/>
      <c r="CC13" s="457"/>
      <c r="CD13" s="457"/>
      <c r="CE13" s="458"/>
      <c r="CF13" s="456"/>
      <c r="CG13" s="457"/>
      <c r="CH13" s="457"/>
      <c r="CI13" s="457"/>
      <c r="CJ13" s="457"/>
      <c r="CK13" s="457"/>
      <c r="CL13" s="457"/>
      <c r="CM13" s="457"/>
      <c r="CN13" s="457"/>
      <c r="CO13" s="457"/>
      <c r="CP13" s="457"/>
      <c r="CQ13" s="457"/>
      <c r="CR13" s="457"/>
      <c r="CS13" s="457"/>
      <c r="CT13" s="457"/>
      <c r="CU13" s="457"/>
      <c r="CV13" s="457"/>
      <c r="CW13" s="457"/>
      <c r="CX13" s="457"/>
      <c r="CY13" s="458"/>
      <c r="CZ13" s="459"/>
      <c r="DA13" s="460"/>
      <c r="DB13" s="460"/>
      <c r="DC13" s="460"/>
      <c r="DD13" s="460"/>
      <c r="DE13" s="460"/>
      <c r="DF13" s="460"/>
      <c r="DG13" s="460"/>
      <c r="DH13" s="460"/>
      <c r="DI13" s="460"/>
      <c r="DJ13" s="460"/>
      <c r="DK13" s="460"/>
      <c r="DL13" s="460"/>
      <c r="DM13" s="460"/>
      <c r="DN13" s="460"/>
      <c r="DO13" s="460"/>
      <c r="DP13" s="460"/>
      <c r="DQ13" s="460"/>
      <c r="DR13" s="460"/>
      <c r="DS13" s="461"/>
      <c r="DT13" s="459"/>
      <c r="DU13" s="460"/>
      <c r="DV13" s="460"/>
      <c r="DW13" s="460"/>
      <c r="DX13" s="460"/>
      <c r="DY13" s="460"/>
      <c r="DZ13" s="460"/>
      <c r="EA13" s="460"/>
      <c r="EB13" s="460"/>
      <c r="EC13" s="460"/>
      <c r="ED13" s="460"/>
      <c r="EE13" s="460"/>
      <c r="EF13" s="460"/>
      <c r="EG13" s="460"/>
      <c r="EH13" s="460"/>
      <c r="EI13" s="460"/>
      <c r="EJ13" s="460"/>
      <c r="EK13" s="460"/>
      <c r="EL13" s="460"/>
      <c r="EM13" s="461"/>
    </row>
    <row r="14" spans="1:143" s="22" customFormat="1" ht="15" customHeight="1" x14ac:dyDescent="0.2">
      <c r="A14" s="296"/>
      <c r="B14" s="297"/>
      <c r="C14" s="297"/>
      <c r="D14" s="297"/>
      <c r="E14" s="297"/>
      <c r="F14" s="297"/>
      <c r="G14" s="297"/>
      <c r="H14" s="297"/>
      <c r="I14" s="297"/>
      <c r="J14" s="298"/>
      <c r="K14" s="29"/>
      <c r="L14" s="299" t="s">
        <v>127</v>
      </c>
      <c r="M14" s="299"/>
      <c r="N14" s="299"/>
      <c r="O14" s="299"/>
      <c r="P14" s="299"/>
      <c r="Q14" s="299"/>
      <c r="R14" s="299"/>
      <c r="S14" s="299"/>
      <c r="T14" s="299"/>
      <c r="U14" s="299"/>
      <c r="V14" s="299"/>
      <c r="W14" s="299"/>
      <c r="X14" s="299"/>
      <c r="Y14" s="299"/>
      <c r="Z14" s="299"/>
      <c r="AA14" s="299"/>
      <c r="AB14" s="299"/>
      <c r="AC14" s="299"/>
      <c r="AD14" s="299"/>
      <c r="AE14" s="299"/>
      <c r="AF14" s="299"/>
      <c r="AG14" s="299"/>
      <c r="AH14" s="299"/>
      <c r="AI14" s="299"/>
      <c r="AJ14" s="299"/>
      <c r="AK14" s="299"/>
      <c r="AL14" s="299"/>
      <c r="AM14" s="299"/>
      <c r="AN14" s="299"/>
      <c r="AO14" s="299"/>
      <c r="AP14" s="299"/>
      <c r="AQ14" s="299"/>
      <c r="AR14" s="299"/>
      <c r="AS14" s="299"/>
      <c r="AT14" s="299"/>
      <c r="AU14" s="299"/>
      <c r="AV14" s="299"/>
      <c r="AW14" s="299"/>
      <c r="AX14" s="299"/>
      <c r="AY14" s="299"/>
      <c r="AZ14" s="299"/>
      <c r="BA14" s="299"/>
      <c r="BB14" s="299"/>
      <c r="BC14" s="299"/>
      <c r="BD14" s="299"/>
      <c r="BE14" s="296" t="s">
        <v>128</v>
      </c>
      <c r="BF14" s="297"/>
      <c r="BG14" s="297"/>
      <c r="BH14" s="297"/>
      <c r="BI14" s="297"/>
      <c r="BJ14" s="297"/>
      <c r="BK14" s="300"/>
      <c r="BL14" s="336"/>
      <c r="BM14" s="330"/>
      <c r="BN14" s="330"/>
      <c r="BO14" s="330"/>
      <c r="BP14" s="330"/>
      <c r="BQ14" s="330"/>
      <c r="BR14" s="330"/>
      <c r="BS14" s="330"/>
      <c r="BT14" s="330"/>
      <c r="BU14" s="330"/>
      <c r="BV14" s="330"/>
      <c r="BW14" s="330"/>
      <c r="BX14" s="330"/>
      <c r="BY14" s="330"/>
      <c r="BZ14" s="330"/>
      <c r="CA14" s="330"/>
      <c r="CB14" s="330"/>
      <c r="CC14" s="330"/>
      <c r="CD14" s="330"/>
      <c r="CE14" s="337"/>
      <c r="CF14" s="329"/>
      <c r="CG14" s="330"/>
      <c r="CH14" s="330"/>
      <c r="CI14" s="330"/>
      <c r="CJ14" s="330"/>
      <c r="CK14" s="330"/>
      <c r="CL14" s="330"/>
      <c r="CM14" s="330"/>
      <c r="CN14" s="330"/>
      <c r="CO14" s="330"/>
      <c r="CP14" s="330"/>
      <c r="CQ14" s="330"/>
      <c r="CR14" s="330"/>
      <c r="CS14" s="330"/>
      <c r="CT14" s="330"/>
      <c r="CU14" s="330"/>
      <c r="CV14" s="330"/>
      <c r="CW14" s="330"/>
      <c r="CX14" s="330"/>
      <c r="CY14" s="331"/>
      <c r="CZ14" s="263"/>
      <c r="DA14" s="264"/>
      <c r="DB14" s="264"/>
      <c r="DC14" s="264"/>
      <c r="DD14" s="264"/>
      <c r="DE14" s="264"/>
      <c r="DF14" s="264"/>
      <c r="DG14" s="264"/>
      <c r="DH14" s="264"/>
      <c r="DI14" s="264"/>
      <c r="DJ14" s="264"/>
      <c r="DK14" s="264"/>
      <c r="DL14" s="264"/>
      <c r="DM14" s="264"/>
      <c r="DN14" s="264"/>
      <c r="DO14" s="264"/>
      <c r="DP14" s="264"/>
      <c r="DQ14" s="264"/>
      <c r="DR14" s="264"/>
      <c r="DS14" s="265"/>
      <c r="DT14" s="263"/>
      <c r="DU14" s="264"/>
      <c r="DV14" s="264"/>
      <c r="DW14" s="264"/>
      <c r="DX14" s="264"/>
      <c r="DY14" s="264"/>
      <c r="DZ14" s="264"/>
      <c r="EA14" s="264"/>
      <c r="EB14" s="264"/>
      <c r="EC14" s="264"/>
      <c r="ED14" s="264"/>
      <c r="EE14" s="264"/>
      <c r="EF14" s="264"/>
      <c r="EG14" s="264"/>
      <c r="EH14" s="264"/>
      <c r="EI14" s="264"/>
      <c r="EJ14" s="264"/>
      <c r="EK14" s="264"/>
      <c r="EL14" s="264"/>
      <c r="EM14" s="265"/>
    </row>
    <row r="15" spans="1:143" s="22" customFormat="1" ht="15" customHeight="1" x14ac:dyDescent="0.2">
      <c r="A15" s="296"/>
      <c r="B15" s="297"/>
      <c r="C15" s="297"/>
      <c r="D15" s="297"/>
      <c r="E15" s="297"/>
      <c r="F15" s="297"/>
      <c r="G15" s="297"/>
      <c r="H15" s="297"/>
      <c r="I15" s="297"/>
      <c r="J15" s="298"/>
      <c r="K15" s="29"/>
      <c r="L15" s="299" t="s">
        <v>129</v>
      </c>
      <c r="M15" s="299"/>
      <c r="N15" s="299"/>
      <c r="O15" s="299"/>
      <c r="P15" s="299"/>
      <c r="Q15" s="299"/>
      <c r="R15" s="299"/>
      <c r="S15" s="299"/>
      <c r="T15" s="299"/>
      <c r="U15" s="299"/>
      <c r="V15" s="299"/>
      <c r="W15" s="299"/>
      <c r="X15" s="299"/>
      <c r="Y15" s="299"/>
      <c r="Z15" s="299"/>
      <c r="AA15" s="299"/>
      <c r="AB15" s="299"/>
      <c r="AC15" s="299"/>
      <c r="AD15" s="299"/>
      <c r="AE15" s="299"/>
      <c r="AF15" s="299"/>
      <c r="AG15" s="299"/>
      <c r="AH15" s="299"/>
      <c r="AI15" s="299"/>
      <c r="AJ15" s="299"/>
      <c r="AK15" s="299"/>
      <c r="AL15" s="299"/>
      <c r="AM15" s="299"/>
      <c r="AN15" s="299"/>
      <c r="AO15" s="299"/>
      <c r="AP15" s="299"/>
      <c r="AQ15" s="299"/>
      <c r="AR15" s="299"/>
      <c r="AS15" s="299"/>
      <c r="AT15" s="299"/>
      <c r="AU15" s="299"/>
      <c r="AV15" s="299"/>
      <c r="AW15" s="299"/>
      <c r="AX15" s="299"/>
      <c r="AY15" s="299"/>
      <c r="AZ15" s="299"/>
      <c r="BA15" s="299"/>
      <c r="BB15" s="299"/>
      <c r="BC15" s="299"/>
      <c r="BD15" s="299"/>
      <c r="BE15" s="296" t="s">
        <v>130</v>
      </c>
      <c r="BF15" s="297"/>
      <c r="BG15" s="297"/>
      <c r="BH15" s="297"/>
      <c r="BI15" s="297"/>
      <c r="BJ15" s="297"/>
      <c r="BK15" s="300"/>
      <c r="BL15" s="295"/>
      <c r="BM15" s="256"/>
      <c r="BN15" s="253"/>
      <c r="BO15" s="253"/>
      <c r="BP15" s="253"/>
      <c r="BQ15" s="253"/>
      <c r="BR15" s="253"/>
      <c r="BS15" s="253"/>
      <c r="BT15" s="253"/>
      <c r="BU15" s="253"/>
      <c r="BV15" s="253"/>
      <c r="BW15" s="253"/>
      <c r="BX15" s="253"/>
      <c r="BY15" s="253"/>
      <c r="BZ15" s="253"/>
      <c r="CA15" s="253"/>
      <c r="CB15" s="253"/>
      <c r="CC15" s="253"/>
      <c r="CD15" s="257"/>
      <c r="CE15" s="294"/>
      <c r="CF15" s="255"/>
      <c r="CG15" s="256"/>
      <c r="CH15" s="253"/>
      <c r="CI15" s="253"/>
      <c r="CJ15" s="253"/>
      <c r="CK15" s="253"/>
      <c r="CL15" s="253"/>
      <c r="CM15" s="253"/>
      <c r="CN15" s="253"/>
      <c r="CO15" s="253"/>
      <c r="CP15" s="253"/>
      <c r="CQ15" s="253"/>
      <c r="CR15" s="253"/>
      <c r="CS15" s="253"/>
      <c r="CT15" s="253"/>
      <c r="CU15" s="253"/>
      <c r="CV15" s="253"/>
      <c r="CW15" s="253"/>
      <c r="CX15" s="257"/>
      <c r="CY15" s="258"/>
      <c r="CZ15" s="255"/>
      <c r="DA15" s="256"/>
      <c r="DB15" s="253"/>
      <c r="DC15" s="253"/>
      <c r="DD15" s="253"/>
      <c r="DE15" s="253"/>
      <c r="DF15" s="253"/>
      <c r="DG15" s="253"/>
      <c r="DH15" s="253"/>
      <c r="DI15" s="253"/>
      <c r="DJ15" s="253"/>
      <c r="DK15" s="253"/>
      <c r="DL15" s="253"/>
      <c r="DM15" s="253"/>
      <c r="DN15" s="253"/>
      <c r="DO15" s="253"/>
      <c r="DP15" s="253"/>
      <c r="DQ15" s="253"/>
      <c r="DR15" s="257"/>
      <c r="DS15" s="258"/>
      <c r="DT15" s="255"/>
      <c r="DU15" s="256"/>
      <c r="DV15" s="253"/>
      <c r="DW15" s="253"/>
      <c r="DX15" s="253"/>
      <c r="DY15" s="253"/>
      <c r="DZ15" s="253"/>
      <c r="EA15" s="253"/>
      <c r="EB15" s="253"/>
      <c r="EC15" s="253"/>
      <c r="ED15" s="253"/>
      <c r="EE15" s="253"/>
      <c r="EF15" s="253"/>
      <c r="EG15" s="253"/>
      <c r="EH15" s="253"/>
      <c r="EI15" s="253"/>
      <c r="EJ15" s="253"/>
      <c r="EK15" s="253"/>
      <c r="EL15" s="257"/>
      <c r="EM15" s="258"/>
    </row>
    <row r="16" spans="1:143" s="22" customFormat="1" ht="15" customHeight="1" x14ac:dyDescent="0.2">
      <c r="A16" s="289"/>
      <c r="B16" s="290"/>
      <c r="C16" s="290"/>
      <c r="D16" s="290"/>
      <c r="E16" s="290"/>
      <c r="F16" s="290"/>
      <c r="G16" s="290"/>
      <c r="H16" s="290"/>
      <c r="I16" s="290"/>
      <c r="J16" s="291"/>
      <c r="K16" s="37"/>
      <c r="L16" s="338" t="s">
        <v>131</v>
      </c>
      <c r="M16" s="338"/>
      <c r="N16" s="338"/>
      <c r="O16" s="338"/>
      <c r="P16" s="338"/>
      <c r="Q16" s="338"/>
      <c r="R16" s="338"/>
      <c r="S16" s="338"/>
      <c r="T16" s="338"/>
      <c r="U16" s="338"/>
      <c r="V16" s="338"/>
      <c r="W16" s="338"/>
      <c r="X16" s="338"/>
      <c r="Y16" s="338"/>
      <c r="Z16" s="338"/>
      <c r="AA16" s="338"/>
      <c r="AB16" s="338"/>
      <c r="AC16" s="338"/>
      <c r="AD16" s="338"/>
      <c r="AE16" s="338"/>
      <c r="AF16" s="338"/>
      <c r="AG16" s="338"/>
      <c r="AH16" s="338"/>
      <c r="AI16" s="338"/>
      <c r="AJ16" s="338"/>
      <c r="AK16" s="338"/>
      <c r="AL16" s="338"/>
      <c r="AM16" s="338"/>
      <c r="AN16" s="338"/>
      <c r="AO16" s="338"/>
      <c r="AP16" s="338"/>
      <c r="AQ16" s="338"/>
      <c r="AR16" s="338"/>
      <c r="AS16" s="338"/>
      <c r="AT16" s="338"/>
      <c r="AU16" s="338"/>
      <c r="AV16" s="338"/>
      <c r="AW16" s="338"/>
      <c r="AX16" s="338"/>
      <c r="AY16" s="338"/>
      <c r="AZ16" s="338"/>
      <c r="BA16" s="338"/>
      <c r="BB16" s="338"/>
      <c r="BC16" s="338"/>
      <c r="BD16" s="338"/>
      <c r="BE16" s="289" t="s">
        <v>132</v>
      </c>
      <c r="BF16" s="290"/>
      <c r="BG16" s="290"/>
      <c r="BH16" s="290"/>
      <c r="BI16" s="290"/>
      <c r="BJ16" s="290"/>
      <c r="BK16" s="293"/>
      <c r="BL16" s="287">
        <f>BL14-BN15</f>
        <v>0</v>
      </c>
      <c r="BM16" s="260"/>
      <c r="BN16" s="260"/>
      <c r="BO16" s="260"/>
      <c r="BP16" s="260"/>
      <c r="BQ16" s="260"/>
      <c r="BR16" s="260"/>
      <c r="BS16" s="260"/>
      <c r="BT16" s="260"/>
      <c r="BU16" s="260"/>
      <c r="BV16" s="260"/>
      <c r="BW16" s="260"/>
      <c r="BX16" s="260"/>
      <c r="BY16" s="260"/>
      <c r="BZ16" s="260"/>
      <c r="CA16" s="260"/>
      <c r="CB16" s="260"/>
      <c r="CC16" s="260"/>
      <c r="CD16" s="260"/>
      <c r="CE16" s="288"/>
      <c r="CF16" s="259">
        <f>CF14-CH15</f>
        <v>0</v>
      </c>
      <c r="CG16" s="260"/>
      <c r="CH16" s="260"/>
      <c r="CI16" s="260"/>
      <c r="CJ16" s="260"/>
      <c r="CK16" s="260"/>
      <c r="CL16" s="260"/>
      <c r="CM16" s="260"/>
      <c r="CN16" s="260"/>
      <c r="CO16" s="260"/>
      <c r="CP16" s="260"/>
      <c r="CQ16" s="260"/>
      <c r="CR16" s="260"/>
      <c r="CS16" s="260"/>
      <c r="CT16" s="260"/>
      <c r="CU16" s="260"/>
      <c r="CV16" s="260"/>
      <c r="CW16" s="260"/>
      <c r="CX16" s="260"/>
      <c r="CY16" s="261"/>
      <c r="CZ16" s="259">
        <f>CZ14-DB15</f>
        <v>0</v>
      </c>
      <c r="DA16" s="260"/>
      <c r="DB16" s="260"/>
      <c r="DC16" s="260"/>
      <c r="DD16" s="260"/>
      <c r="DE16" s="260"/>
      <c r="DF16" s="260"/>
      <c r="DG16" s="260"/>
      <c r="DH16" s="260"/>
      <c r="DI16" s="260"/>
      <c r="DJ16" s="260"/>
      <c r="DK16" s="260"/>
      <c r="DL16" s="260"/>
      <c r="DM16" s="260"/>
      <c r="DN16" s="260"/>
      <c r="DO16" s="260"/>
      <c r="DP16" s="260"/>
      <c r="DQ16" s="260"/>
      <c r="DR16" s="260"/>
      <c r="DS16" s="261"/>
      <c r="DT16" s="259">
        <f>DT14-DV15</f>
        <v>0</v>
      </c>
      <c r="DU16" s="260"/>
      <c r="DV16" s="260"/>
      <c r="DW16" s="260"/>
      <c r="DX16" s="260"/>
      <c r="DY16" s="260"/>
      <c r="DZ16" s="260"/>
      <c r="EA16" s="260"/>
      <c r="EB16" s="260"/>
      <c r="EC16" s="260"/>
      <c r="ED16" s="260"/>
      <c r="EE16" s="260"/>
      <c r="EF16" s="260"/>
      <c r="EG16" s="260"/>
      <c r="EH16" s="260"/>
      <c r="EI16" s="260"/>
      <c r="EJ16" s="260"/>
      <c r="EK16" s="260"/>
      <c r="EL16" s="260"/>
      <c r="EM16" s="261"/>
    </row>
    <row r="17" spans="1:143" s="22" customFormat="1" ht="15" customHeight="1" x14ac:dyDescent="0.2">
      <c r="A17" s="296"/>
      <c r="B17" s="297"/>
      <c r="C17" s="297"/>
      <c r="D17" s="297"/>
      <c r="E17" s="297"/>
      <c r="F17" s="297"/>
      <c r="G17" s="297"/>
      <c r="H17" s="297"/>
      <c r="I17" s="297"/>
      <c r="J17" s="298"/>
      <c r="K17" s="29"/>
      <c r="L17" s="299" t="s">
        <v>133</v>
      </c>
      <c r="M17" s="299"/>
      <c r="N17" s="299"/>
      <c r="O17" s="299"/>
      <c r="P17" s="299"/>
      <c r="Q17" s="299"/>
      <c r="R17" s="299"/>
      <c r="S17" s="299"/>
      <c r="T17" s="299"/>
      <c r="U17" s="299"/>
      <c r="V17" s="299"/>
      <c r="W17" s="299"/>
      <c r="X17" s="299"/>
      <c r="Y17" s="299"/>
      <c r="Z17" s="299"/>
      <c r="AA17" s="299"/>
      <c r="AB17" s="299"/>
      <c r="AC17" s="299"/>
      <c r="AD17" s="299"/>
      <c r="AE17" s="299"/>
      <c r="AF17" s="299"/>
      <c r="AG17" s="299"/>
      <c r="AH17" s="299"/>
      <c r="AI17" s="299"/>
      <c r="AJ17" s="299"/>
      <c r="AK17" s="299"/>
      <c r="AL17" s="299"/>
      <c r="AM17" s="299"/>
      <c r="AN17" s="299"/>
      <c r="AO17" s="299"/>
      <c r="AP17" s="299"/>
      <c r="AQ17" s="299"/>
      <c r="AR17" s="299"/>
      <c r="AS17" s="299"/>
      <c r="AT17" s="299"/>
      <c r="AU17" s="299"/>
      <c r="AV17" s="299"/>
      <c r="AW17" s="299"/>
      <c r="AX17" s="299"/>
      <c r="AY17" s="299"/>
      <c r="AZ17" s="299"/>
      <c r="BA17" s="299"/>
      <c r="BB17" s="299"/>
      <c r="BC17" s="299"/>
      <c r="BD17" s="299"/>
      <c r="BE17" s="296" t="s">
        <v>134</v>
      </c>
      <c r="BF17" s="297"/>
      <c r="BG17" s="297"/>
      <c r="BH17" s="297"/>
      <c r="BI17" s="297"/>
      <c r="BJ17" s="297"/>
      <c r="BK17" s="300"/>
      <c r="BL17" s="295" t="s">
        <v>37</v>
      </c>
      <c r="BM17" s="256"/>
      <c r="BN17" s="253"/>
      <c r="BO17" s="253"/>
      <c r="BP17" s="253"/>
      <c r="BQ17" s="253"/>
      <c r="BR17" s="253"/>
      <c r="BS17" s="253"/>
      <c r="BT17" s="253"/>
      <c r="BU17" s="253"/>
      <c r="BV17" s="253"/>
      <c r="BW17" s="253"/>
      <c r="BX17" s="253"/>
      <c r="BY17" s="253"/>
      <c r="BZ17" s="253"/>
      <c r="CA17" s="253"/>
      <c r="CB17" s="253"/>
      <c r="CC17" s="253"/>
      <c r="CD17" s="257"/>
      <c r="CE17" s="294"/>
      <c r="CF17" s="255"/>
      <c r="CG17" s="256"/>
      <c r="CH17" s="253"/>
      <c r="CI17" s="253"/>
      <c r="CJ17" s="253"/>
      <c r="CK17" s="253"/>
      <c r="CL17" s="253"/>
      <c r="CM17" s="253"/>
      <c r="CN17" s="253"/>
      <c r="CO17" s="253"/>
      <c r="CP17" s="253"/>
      <c r="CQ17" s="253"/>
      <c r="CR17" s="253"/>
      <c r="CS17" s="253"/>
      <c r="CT17" s="253"/>
      <c r="CU17" s="253"/>
      <c r="CV17" s="253"/>
      <c r="CW17" s="253"/>
      <c r="CX17" s="257"/>
      <c r="CY17" s="258"/>
      <c r="CZ17" s="255"/>
      <c r="DA17" s="256"/>
      <c r="DB17" s="253"/>
      <c r="DC17" s="253"/>
      <c r="DD17" s="253"/>
      <c r="DE17" s="253"/>
      <c r="DF17" s="253"/>
      <c r="DG17" s="253"/>
      <c r="DH17" s="253"/>
      <c r="DI17" s="253"/>
      <c r="DJ17" s="253"/>
      <c r="DK17" s="253"/>
      <c r="DL17" s="253"/>
      <c r="DM17" s="253"/>
      <c r="DN17" s="253"/>
      <c r="DO17" s="253"/>
      <c r="DP17" s="253"/>
      <c r="DQ17" s="253"/>
      <c r="DR17" s="257"/>
      <c r="DS17" s="258"/>
      <c r="DT17" s="255"/>
      <c r="DU17" s="256"/>
      <c r="DV17" s="253"/>
      <c r="DW17" s="253"/>
      <c r="DX17" s="253"/>
      <c r="DY17" s="253"/>
      <c r="DZ17" s="253"/>
      <c r="EA17" s="253"/>
      <c r="EB17" s="253"/>
      <c r="EC17" s="253"/>
      <c r="ED17" s="253"/>
      <c r="EE17" s="253"/>
      <c r="EF17" s="253"/>
      <c r="EG17" s="253"/>
      <c r="EH17" s="253"/>
      <c r="EI17" s="253"/>
      <c r="EJ17" s="253"/>
      <c r="EK17" s="253"/>
      <c r="EL17" s="257" t="s">
        <v>38</v>
      </c>
      <c r="EM17" s="258"/>
    </row>
    <row r="18" spans="1:143" s="22" customFormat="1" ht="15" customHeight="1" x14ac:dyDescent="0.2">
      <c r="A18" s="296"/>
      <c r="B18" s="297"/>
      <c r="C18" s="297"/>
      <c r="D18" s="297"/>
      <c r="E18" s="297"/>
      <c r="F18" s="297"/>
      <c r="G18" s="297"/>
      <c r="H18" s="297"/>
      <c r="I18" s="297"/>
      <c r="J18" s="298"/>
      <c r="K18" s="29"/>
      <c r="L18" s="299" t="s">
        <v>135</v>
      </c>
      <c r="M18" s="299"/>
      <c r="N18" s="299"/>
      <c r="O18" s="299"/>
      <c r="P18" s="299"/>
      <c r="Q18" s="299"/>
      <c r="R18" s="299"/>
      <c r="S18" s="299"/>
      <c r="T18" s="299"/>
      <c r="U18" s="299"/>
      <c r="V18" s="299"/>
      <c r="W18" s="299"/>
      <c r="X18" s="299"/>
      <c r="Y18" s="299"/>
      <c r="Z18" s="299"/>
      <c r="AA18" s="299"/>
      <c r="AB18" s="299"/>
      <c r="AC18" s="299"/>
      <c r="AD18" s="299"/>
      <c r="AE18" s="299"/>
      <c r="AF18" s="299"/>
      <c r="AG18" s="299"/>
      <c r="AH18" s="299"/>
      <c r="AI18" s="299"/>
      <c r="AJ18" s="299"/>
      <c r="AK18" s="299"/>
      <c r="AL18" s="299"/>
      <c r="AM18" s="299"/>
      <c r="AN18" s="299"/>
      <c r="AO18" s="299"/>
      <c r="AP18" s="299"/>
      <c r="AQ18" s="299"/>
      <c r="AR18" s="299"/>
      <c r="AS18" s="299"/>
      <c r="AT18" s="299"/>
      <c r="AU18" s="299"/>
      <c r="AV18" s="299"/>
      <c r="AW18" s="299"/>
      <c r="AX18" s="299"/>
      <c r="AY18" s="299"/>
      <c r="AZ18" s="299"/>
      <c r="BA18" s="299"/>
      <c r="BB18" s="299"/>
      <c r="BC18" s="299"/>
      <c r="BD18" s="299"/>
      <c r="BE18" s="296" t="s">
        <v>136</v>
      </c>
      <c r="BF18" s="297"/>
      <c r="BG18" s="297"/>
      <c r="BH18" s="297"/>
      <c r="BI18" s="297"/>
      <c r="BJ18" s="297"/>
      <c r="BK18" s="300"/>
      <c r="BL18" s="295" t="s">
        <v>37</v>
      </c>
      <c r="BM18" s="256"/>
      <c r="BN18" s="253"/>
      <c r="BO18" s="253"/>
      <c r="BP18" s="253"/>
      <c r="BQ18" s="253"/>
      <c r="BR18" s="253"/>
      <c r="BS18" s="253"/>
      <c r="BT18" s="253"/>
      <c r="BU18" s="253"/>
      <c r="BV18" s="253"/>
      <c r="BW18" s="253"/>
      <c r="BX18" s="253"/>
      <c r="BY18" s="253"/>
      <c r="BZ18" s="253"/>
      <c r="CA18" s="253"/>
      <c r="CB18" s="253"/>
      <c r="CC18" s="253"/>
      <c r="CD18" s="257"/>
      <c r="CE18" s="294"/>
      <c r="CF18" s="255"/>
      <c r="CG18" s="256"/>
      <c r="CH18" s="253"/>
      <c r="CI18" s="253"/>
      <c r="CJ18" s="253"/>
      <c r="CK18" s="253"/>
      <c r="CL18" s="253"/>
      <c r="CM18" s="253"/>
      <c r="CN18" s="253"/>
      <c r="CO18" s="253"/>
      <c r="CP18" s="253"/>
      <c r="CQ18" s="253"/>
      <c r="CR18" s="253"/>
      <c r="CS18" s="253"/>
      <c r="CT18" s="253"/>
      <c r="CU18" s="253"/>
      <c r="CV18" s="253"/>
      <c r="CW18" s="253"/>
      <c r="CX18" s="257"/>
      <c r="CY18" s="258"/>
      <c r="CZ18" s="255"/>
      <c r="DA18" s="256"/>
      <c r="DB18" s="253"/>
      <c r="DC18" s="253"/>
      <c r="DD18" s="253"/>
      <c r="DE18" s="253"/>
      <c r="DF18" s="253"/>
      <c r="DG18" s="253"/>
      <c r="DH18" s="253"/>
      <c r="DI18" s="253"/>
      <c r="DJ18" s="253"/>
      <c r="DK18" s="253"/>
      <c r="DL18" s="253"/>
      <c r="DM18" s="253"/>
      <c r="DN18" s="253"/>
      <c r="DO18" s="253"/>
      <c r="DP18" s="253"/>
      <c r="DQ18" s="253"/>
      <c r="DR18" s="257"/>
      <c r="DS18" s="258"/>
      <c r="DT18" s="255"/>
      <c r="DU18" s="256"/>
      <c r="DV18" s="253"/>
      <c r="DW18" s="253"/>
      <c r="DX18" s="253"/>
      <c r="DY18" s="253"/>
      <c r="DZ18" s="253"/>
      <c r="EA18" s="253"/>
      <c r="EB18" s="253"/>
      <c r="EC18" s="253"/>
      <c r="ED18" s="253"/>
      <c r="EE18" s="253"/>
      <c r="EF18" s="253"/>
      <c r="EG18" s="253"/>
      <c r="EH18" s="253"/>
      <c r="EI18" s="253"/>
      <c r="EJ18" s="253"/>
      <c r="EK18" s="253"/>
      <c r="EL18" s="257" t="s">
        <v>38</v>
      </c>
      <c r="EM18" s="258"/>
    </row>
    <row r="19" spans="1:143" s="22" customFormat="1" ht="15" customHeight="1" x14ac:dyDescent="0.2">
      <c r="A19" s="289"/>
      <c r="B19" s="290"/>
      <c r="C19" s="290"/>
      <c r="D19" s="290"/>
      <c r="E19" s="290"/>
      <c r="F19" s="290"/>
      <c r="G19" s="290"/>
      <c r="H19" s="290"/>
      <c r="I19" s="290"/>
      <c r="J19" s="291"/>
      <c r="K19" s="37"/>
      <c r="L19" s="292" t="s">
        <v>137</v>
      </c>
      <c r="M19" s="292"/>
      <c r="N19" s="292"/>
      <c r="O19" s="292"/>
      <c r="P19" s="292"/>
      <c r="Q19" s="292"/>
      <c r="R19" s="292"/>
      <c r="S19" s="292"/>
      <c r="T19" s="292"/>
      <c r="U19" s="292"/>
      <c r="V19" s="292"/>
      <c r="W19" s="292"/>
      <c r="X19" s="292"/>
      <c r="Y19" s="292"/>
      <c r="Z19" s="292"/>
      <c r="AA19" s="292"/>
      <c r="AB19" s="292"/>
      <c r="AC19" s="292"/>
      <c r="AD19" s="292"/>
      <c r="AE19" s="292"/>
      <c r="AF19" s="292"/>
      <c r="AG19" s="292"/>
      <c r="AH19" s="292"/>
      <c r="AI19" s="292"/>
      <c r="AJ19" s="292"/>
      <c r="AK19" s="292"/>
      <c r="AL19" s="292"/>
      <c r="AM19" s="292"/>
      <c r="AN19" s="292"/>
      <c r="AO19" s="292"/>
      <c r="AP19" s="292"/>
      <c r="AQ19" s="292"/>
      <c r="AR19" s="292"/>
      <c r="AS19" s="292"/>
      <c r="AT19" s="292"/>
      <c r="AU19" s="292"/>
      <c r="AV19" s="292"/>
      <c r="AW19" s="292"/>
      <c r="AX19" s="292"/>
      <c r="AY19" s="292"/>
      <c r="AZ19" s="292"/>
      <c r="BA19" s="292"/>
      <c r="BB19" s="292"/>
      <c r="BC19" s="292"/>
      <c r="BD19" s="292"/>
      <c r="BE19" s="289" t="s">
        <v>138</v>
      </c>
      <c r="BF19" s="290"/>
      <c r="BG19" s="290"/>
      <c r="BH19" s="290"/>
      <c r="BI19" s="290"/>
      <c r="BJ19" s="290"/>
      <c r="BK19" s="293"/>
      <c r="BL19" s="287">
        <f>BL16-BN17-BN18</f>
        <v>0</v>
      </c>
      <c r="BM19" s="260"/>
      <c r="BN19" s="260"/>
      <c r="BO19" s="260"/>
      <c r="BP19" s="260"/>
      <c r="BQ19" s="260"/>
      <c r="BR19" s="260"/>
      <c r="BS19" s="260"/>
      <c r="BT19" s="260"/>
      <c r="BU19" s="260"/>
      <c r="BV19" s="260"/>
      <c r="BW19" s="260"/>
      <c r="BX19" s="260"/>
      <c r="BY19" s="260"/>
      <c r="BZ19" s="260"/>
      <c r="CA19" s="260"/>
      <c r="CB19" s="260"/>
      <c r="CC19" s="260"/>
      <c r="CD19" s="260"/>
      <c r="CE19" s="288"/>
      <c r="CF19" s="259">
        <f>CF16-CH17-CH18</f>
        <v>0</v>
      </c>
      <c r="CG19" s="260"/>
      <c r="CH19" s="260"/>
      <c r="CI19" s="260"/>
      <c r="CJ19" s="260"/>
      <c r="CK19" s="260"/>
      <c r="CL19" s="260"/>
      <c r="CM19" s="260"/>
      <c r="CN19" s="260"/>
      <c r="CO19" s="260"/>
      <c r="CP19" s="260"/>
      <c r="CQ19" s="260"/>
      <c r="CR19" s="260"/>
      <c r="CS19" s="260"/>
      <c r="CT19" s="260"/>
      <c r="CU19" s="260"/>
      <c r="CV19" s="260"/>
      <c r="CW19" s="260"/>
      <c r="CX19" s="260"/>
      <c r="CY19" s="261"/>
      <c r="CZ19" s="259">
        <f>CZ16-DB17-DB18</f>
        <v>0</v>
      </c>
      <c r="DA19" s="260"/>
      <c r="DB19" s="260"/>
      <c r="DC19" s="260"/>
      <c r="DD19" s="260"/>
      <c r="DE19" s="260"/>
      <c r="DF19" s="260"/>
      <c r="DG19" s="260"/>
      <c r="DH19" s="260"/>
      <c r="DI19" s="260"/>
      <c r="DJ19" s="260"/>
      <c r="DK19" s="260"/>
      <c r="DL19" s="260"/>
      <c r="DM19" s="260"/>
      <c r="DN19" s="260"/>
      <c r="DO19" s="260"/>
      <c r="DP19" s="260"/>
      <c r="DQ19" s="260"/>
      <c r="DR19" s="260"/>
      <c r="DS19" s="261"/>
      <c r="DT19" s="259">
        <f>DT16-DV17-DV18</f>
        <v>0</v>
      </c>
      <c r="DU19" s="260"/>
      <c r="DV19" s="260"/>
      <c r="DW19" s="260"/>
      <c r="DX19" s="260"/>
      <c r="DY19" s="260"/>
      <c r="DZ19" s="260"/>
      <c r="EA19" s="260"/>
      <c r="EB19" s="260"/>
      <c r="EC19" s="260"/>
      <c r="ED19" s="260"/>
      <c r="EE19" s="260"/>
      <c r="EF19" s="260"/>
      <c r="EG19" s="260"/>
      <c r="EH19" s="260"/>
      <c r="EI19" s="260"/>
      <c r="EJ19" s="260"/>
      <c r="EK19" s="260"/>
      <c r="EL19" s="260"/>
      <c r="EM19" s="261"/>
    </row>
    <row r="20" spans="1:143" s="22" customFormat="1" ht="15" customHeight="1" x14ac:dyDescent="0.2">
      <c r="A20" s="296"/>
      <c r="B20" s="297"/>
      <c r="C20" s="297"/>
      <c r="D20" s="297"/>
      <c r="E20" s="297"/>
      <c r="F20" s="297"/>
      <c r="G20" s="297"/>
      <c r="H20" s="297"/>
      <c r="I20" s="297"/>
      <c r="J20" s="298"/>
      <c r="K20" s="29"/>
      <c r="L20" s="299" t="s">
        <v>139</v>
      </c>
      <c r="M20" s="299"/>
      <c r="N20" s="299"/>
      <c r="O20" s="299"/>
      <c r="P20" s="299"/>
      <c r="Q20" s="299"/>
      <c r="R20" s="299"/>
      <c r="S20" s="299"/>
      <c r="T20" s="299"/>
      <c r="U20" s="299"/>
      <c r="V20" s="299"/>
      <c r="W20" s="299"/>
      <c r="X20" s="299"/>
      <c r="Y20" s="299"/>
      <c r="Z20" s="299"/>
      <c r="AA20" s="299"/>
      <c r="AB20" s="299"/>
      <c r="AC20" s="299"/>
      <c r="AD20" s="299"/>
      <c r="AE20" s="299"/>
      <c r="AF20" s="299"/>
      <c r="AG20" s="299"/>
      <c r="AH20" s="299"/>
      <c r="AI20" s="299"/>
      <c r="AJ20" s="299"/>
      <c r="AK20" s="299"/>
      <c r="AL20" s="299"/>
      <c r="AM20" s="299"/>
      <c r="AN20" s="299"/>
      <c r="AO20" s="299"/>
      <c r="AP20" s="299"/>
      <c r="AQ20" s="299"/>
      <c r="AR20" s="299"/>
      <c r="AS20" s="299"/>
      <c r="AT20" s="299"/>
      <c r="AU20" s="299"/>
      <c r="AV20" s="299"/>
      <c r="AW20" s="299"/>
      <c r="AX20" s="299"/>
      <c r="AY20" s="299"/>
      <c r="AZ20" s="299"/>
      <c r="BA20" s="299"/>
      <c r="BB20" s="299"/>
      <c r="BC20" s="299"/>
      <c r="BD20" s="299"/>
      <c r="BE20" s="296" t="s">
        <v>140</v>
      </c>
      <c r="BF20" s="297"/>
      <c r="BG20" s="297"/>
      <c r="BH20" s="297"/>
      <c r="BI20" s="297"/>
      <c r="BJ20" s="297"/>
      <c r="BK20" s="300"/>
      <c r="BL20" s="274"/>
      <c r="BM20" s="253"/>
      <c r="BN20" s="253"/>
      <c r="BO20" s="253"/>
      <c r="BP20" s="253"/>
      <c r="BQ20" s="253"/>
      <c r="BR20" s="253"/>
      <c r="BS20" s="253"/>
      <c r="BT20" s="253"/>
      <c r="BU20" s="253"/>
      <c r="BV20" s="253"/>
      <c r="BW20" s="253"/>
      <c r="BX20" s="253"/>
      <c r="BY20" s="253"/>
      <c r="BZ20" s="253"/>
      <c r="CA20" s="253"/>
      <c r="CB20" s="253"/>
      <c r="CC20" s="253"/>
      <c r="CD20" s="253"/>
      <c r="CE20" s="275"/>
      <c r="CF20" s="252"/>
      <c r="CG20" s="253"/>
      <c r="CH20" s="253"/>
      <c r="CI20" s="253"/>
      <c r="CJ20" s="253"/>
      <c r="CK20" s="253"/>
      <c r="CL20" s="253"/>
      <c r="CM20" s="253"/>
      <c r="CN20" s="253"/>
      <c r="CO20" s="253"/>
      <c r="CP20" s="253"/>
      <c r="CQ20" s="253"/>
      <c r="CR20" s="253"/>
      <c r="CS20" s="253"/>
      <c r="CT20" s="253"/>
      <c r="CU20" s="253"/>
      <c r="CV20" s="253"/>
      <c r="CW20" s="253"/>
      <c r="CX20" s="253"/>
      <c r="CY20" s="254"/>
      <c r="CZ20" s="252"/>
      <c r="DA20" s="253"/>
      <c r="DB20" s="253"/>
      <c r="DC20" s="253"/>
      <c r="DD20" s="253"/>
      <c r="DE20" s="253"/>
      <c r="DF20" s="253"/>
      <c r="DG20" s="253"/>
      <c r="DH20" s="253"/>
      <c r="DI20" s="253"/>
      <c r="DJ20" s="253"/>
      <c r="DK20" s="253"/>
      <c r="DL20" s="253"/>
      <c r="DM20" s="253"/>
      <c r="DN20" s="253"/>
      <c r="DO20" s="253"/>
      <c r="DP20" s="253"/>
      <c r="DQ20" s="253"/>
      <c r="DR20" s="253"/>
      <c r="DS20" s="254"/>
      <c r="DT20" s="252"/>
      <c r="DU20" s="253"/>
      <c r="DV20" s="253"/>
      <c r="DW20" s="253"/>
      <c r="DX20" s="253"/>
      <c r="DY20" s="253"/>
      <c r="DZ20" s="253"/>
      <c r="EA20" s="253"/>
      <c r="EB20" s="253"/>
      <c r="EC20" s="253"/>
      <c r="ED20" s="253"/>
      <c r="EE20" s="253"/>
      <c r="EF20" s="253"/>
      <c r="EG20" s="253"/>
      <c r="EH20" s="253"/>
      <c r="EI20" s="253"/>
      <c r="EJ20" s="253"/>
      <c r="EK20" s="253"/>
      <c r="EL20" s="253"/>
      <c r="EM20" s="254"/>
    </row>
    <row r="21" spans="1:143" s="22" customFormat="1" ht="15" customHeight="1" x14ac:dyDescent="0.2">
      <c r="A21" s="296"/>
      <c r="B21" s="297"/>
      <c r="C21" s="297"/>
      <c r="D21" s="297"/>
      <c r="E21" s="297"/>
      <c r="F21" s="297"/>
      <c r="G21" s="297"/>
      <c r="H21" s="297"/>
      <c r="I21" s="297"/>
      <c r="J21" s="298"/>
      <c r="K21" s="29"/>
      <c r="L21" s="299" t="s">
        <v>141</v>
      </c>
      <c r="M21" s="299"/>
      <c r="N21" s="299"/>
      <c r="O21" s="299"/>
      <c r="P21" s="299"/>
      <c r="Q21" s="299"/>
      <c r="R21" s="299"/>
      <c r="S21" s="299"/>
      <c r="T21" s="299"/>
      <c r="U21" s="299"/>
      <c r="V21" s="299"/>
      <c r="W21" s="299"/>
      <c r="X21" s="299"/>
      <c r="Y21" s="299"/>
      <c r="Z21" s="299"/>
      <c r="AA21" s="299"/>
      <c r="AB21" s="299"/>
      <c r="AC21" s="299"/>
      <c r="AD21" s="299"/>
      <c r="AE21" s="299"/>
      <c r="AF21" s="299"/>
      <c r="AG21" s="299"/>
      <c r="AH21" s="299"/>
      <c r="AI21" s="299"/>
      <c r="AJ21" s="299"/>
      <c r="AK21" s="299"/>
      <c r="AL21" s="299"/>
      <c r="AM21" s="299"/>
      <c r="AN21" s="299"/>
      <c r="AO21" s="299"/>
      <c r="AP21" s="299"/>
      <c r="AQ21" s="299"/>
      <c r="AR21" s="299"/>
      <c r="AS21" s="299"/>
      <c r="AT21" s="299"/>
      <c r="AU21" s="299"/>
      <c r="AV21" s="299"/>
      <c r="AW21" s="299"/>
      <c r="AX21" s="299"/>
      <c r="AY21" s="299"/>
      <c r="AZ21" s="299"/>
      <c r="BA21" s="299"/>
      <c r="BB21" s="299"/>
      <c r="BC21" s="299"/>
      <c r="BD21" s="299"/>
      <c r="BE21" s="296" t="s">
        <v>142</v>
      </c>
      <c r="BF21" s="297"/>
      <c r="BG21" s="297"/>
      <c r="BH21" s="297"/>
      <c r="BI21" s="297"/>
      <c r="BJ21" s="297"/>
      <c r="BK21" s="300"/>
      <c r="BL21" s="274"/>
      <c r="BM21" s="253"/>
      <c r="BN21" s="253"/>
      <c r="BO21" s="253"/>
      <c r="BP21" s="253"/>
      <c r="BQ21" s="253"/>
      <c r="BR21" s="253"/>
      <c r="BS21" s="253"/>
      <c r="BT21" s="253"/>
      <c r="BU21" s="253"/>
      <c r="BV21" s="253"/>
      <c r="BW21" s="253"/>
      <c r="BX21" s="253"/>
      <c r="BY21" s="253"/>
      <c r="BZ21" s="253"/>
      <c r="CA21" s="253"/>
      <c r="CB21" s="253"/>
      <c r="CC21" s="253"/>
      <c r="CD21" s="253"/>
      <c r="CE21" s="275"/>
      <c r="CF21" s="252"/>
      <c r="CG21" s="253"/>
      <c r="CH21" s="253"/>
      <c r="CI21" s="253"/>
      <c r="CJ21" s="253"/>
      <c r="CK21" s="253"/>
      <c r="CL21" s="253"/>
      <c r="CM21" s="253"/>
      <c r="CN21" s="253"/>
      <c r="CO21" s="253"/>
      <c r="CP21" s="253"/>
      <c r="CQ21" s="253"/>
      <c r="CR21" s="253"/>
      <c r="CS21" s="253"/>
      <c r="CT21" s="253"/>
      <c r="CU21" s="253"/>
      <c r="CV21" s="253"/>
      <c r="CW21" s="253"/>
      <c r="CX21" s="253"/>
      <c r="CY21" s="254"/>
      <c r="CZ21" s="252"/>
      <c r="DA21" s="253"/>
      <c r="DB21" s="253"/>
      <c r="DC21" s="253"/>
      <c r="DD21" s="253"/>
      <c r="DE21" s="253"/>
      <c r="DF21" s="253"/>
      <c r="DG21" s="253"/>
      <c r="DH21" s="253"/>
      <c r="DI21" s="253"/>
      <c r="DJ21" s="253"/>
      <c r="DK21" s="253"/>
      <c r="DL21" s="253"/>
      <c r="DM21" s="253"/>
      <c r="DN21" s="253"/>
      <c r="DO21" s="253"/>
      <c r="DP21" s="253"/>
      <c r="DQ21" s="253"/>
      <c r="DR21" s="253"/>
      <c r="DS21" s="254"/>
      <c r="DT21" s="252"/>
      <c r="DU21" s="253"/>
      <c r="DV21" s="253"/>
      <c r="DW21" s="253"/>
      <c r="DX21" s="253"/>
      <c r="DY21" s="253"/>
      <c r="DZ21" s="253"/>
      <c r="EA21" s="253"/>
      <c r="EB21" s="253"/>
      <c r="EC21" s="253"/>
      <c r="ED21" s="253"/>
      <c r="EE21" s="253"/>
      <c r="EF21" s="253"/>
      <c r="EG21" s="253"/>
      <c r="EH21" s="253"/>
      <c r="EI21" s="253"/>
      <c r="EJ21" s="253"/>
      <c r="EK21" s="253"/>
      <c r="EL21" s="253"/>
      <c r="EM21" s="254"/>
    </row>
    <row r="22" spans="1:143" s="22" customFormat="1" ht="15" customHeight="1" x14ac:dyDescent="0.2">
      <c r="A22" s="296"/>
      <c r="B22" s="297"/>
      <c r="C22" s="297"/>
      <c r="D22" s="297"/>
      <c r="E22" s="297"/>
      <c r="F22" s="297"/>
      <c r="G22" s="297"/>
      <c r="H22" s="297"/>
      <c r="I22" s="297"/>
      <c r="J22" s="298"/>
      <c r="K22" s="29"/>
      <c r="L22" s="299" t="s">
        <v>143</v>
      </c>
      <c r="M22" s="299"/>
      <c r="N22" s="299"/>
      <c r="O22" s="299"/>
      <c r="P22" s="299"/>
      <c r="Q22" s="299"/>
      <c r="R22" s="299"/>
      <c r="S22" s="299"/>
      <c r="T22" s="299"/>
      <c r="U22" s="299"/>
      <c r="V22" s="299"/>
      <c r="W22" s="299"/>
      <c r="X22" s="299"/>
      <c r="Y22" s="299"/>
      <c r="Z22" s="299"/>
      <c r="AA22" s="299"/>
      <c r="AB22" s="299"/>
      <c r="AC22" s="299"/>
      <c r="AD22" s="299"/>
      <c r="AE22" s="299"/>
      <c r="AF22" s="299"/>
      <c r="AG22" s="299"/>
      <c r="AH22" s="299"/>
      <c r="AI22" s="299"/>
      <c r="AJ22" s="299"/>
      <c r="AK22" s="299"/>
      <c r="AL22" s="299"/>
      <c r="AM22" s="299"/>
      <c r="AN22" s="299"/>
      <c r="AO22" s="299"/>
      <c r="AP22" s="299"/>
      <c r="AQ22" s="299"/>
      <c r="AR22" s="299"/>
      <c r="AS22" s="299"/>
      <c r="AT22" s="299"/>
      <c r="AU22" s="299"/>
      <c r="AV22" s="299"/>
      <c r="AW22" s="299"/>
      <c r="AX22" s="299"/>
      <c r="AY22" s="299"/>
      <c r="AZ22" s="299"/>
      <c r="BA22" s="299"/>
      <c r="BB22" s="299"/>
      <c r="BC22" s="299"/>
      <c r="BD22" s="299"/>
      <c r="BE22" s="296" t="s">
        <v>144</v>
      </c>
      <c r="BF22" s="297"/>
      <c r="BG22" s="297"/>
      <c r="BH22" s="297"/>
      <c r="BI22" s="297"/>
      <c r="BJ22" s="297"/>
      <c r="BK22" s="300"/>
      <c r="BL22" s="295" t="s">
        <v>37</v>
      </c>
      <c r="BM22" s="256"/>
      <c r="BN22" s="253"/>
      <c r="BO22" s="253"/>
      <c r="BP22" s="253"/>
      <c r="BQ22" s="253"/>
      <c r="BR22" s="253"/>
      <c r="BS22" s="253"/>
      <c r="BT22" s="253"/>
      <c r="BU22" s="253"/>
      <c r="BV22" s="253"/>
      <c r="BW22" s="253"/>
      <c r="BX22" s="253"/>
      <c r="BY22" s="253"/>
      <c r="BZ22" s="253"/>
      <c r="CA22" s="253"/>
      <c r="CB22" s="253"/>
      <c r="CC22" s="253"/>
      <c r="CD22" s="257" t="s">
        <v>38</v>
      </c>
      <c r="CE22" s="294"/>
      <c r="CF22" s="255" t="s">
        <v>37</v>
      </c>
      <c r="CG22" s="256"/>
      <c r="CH22" s="253"/>
      <c r="CI22" s="253"/>
      <c r="CJ22" s="253"/>
      <c r="CK22" s="253"/>
      <c r="CL22" s="253"/>
      <c r="CM22" s="253"/>
      <c r="CN22" s="253"/>
      <c r="CO22" s="253"/>
      <c r="CP22" s="253"/>
      <c r="CQ22" s="253"/>
      <c r="CR22" s="253"/>
      <c r="CS22" s="253"/>
      <c r="CT22" s="253"/>
      <c r="CU22" s="253"/>
      <c r="CV22" s="253"/>
      <c r="CW22" s="253"/>
      <c r="CX22" s="257" t="s">
        <v>38</v>
      </c>
      <c r="CY22" s="258"/>
      <c r="CZ22" s="255" t="s">
        <v>37</v>
      </c>
      <c r="DA22" s="256"/>
      <c r="DB22" s="253"/>
      <c r="DC22" s="253"/>
      <c r="DD22" s="253"/>
      <c r="DE22" s="253"/>
      <c r="DF22" s="253"/>
      <c r="DG22" s="253"/>
      <c r="DH22" s="253"/>
      <c r="DI22" s="253"/>
      <c r="DJ22" s="253"/>
      <c r="DK22" s="253"/>
      <c r="DL22" s="253"/>
      <c r="DM22" s="253"/>
      <c r="DN22" s="253"/>
      <c r="DO22" s="253"/>
      <c r="DP22" s="253"/>
      <c r="DQ22" s="253"/>
      <c r="DR22" s="257" t="s">
        <v>38</v>
      </c>
      <c r="DS22" s="258"/>
      <c r="DT22" s="255" t="s">
        <v>37</v>
      </c>
      <c r="DU22" s="256"/>
      <c r="DV22" s="253"/>
      <c r="DW22" s="253"/>
      <c r="DX22" s="253"/>
      <c r="DY22" s="253"/>
      <c r="DZ22" s="253"/>
      <c r="EA22" s="253"/>
      <c r="EB22" s="253"/>
      <c r="EC22" s="253"/>
      <c r="ED22" s="253"/>
      <c r="EE22" s="253"/>
      <c r="EF22" s="253"/>
      <c r="EG22" s="253"/>
      <c r="EH22" s="253"/>
      <c r="EI22" s="253"/>
      <c r="EJ22" s="253"/>
      <c r="EK22" s="253"/>
      <c r="EL22" s="257" t="s">
        <v>38</v>
      </c>
      <c r="EM22" s="258"/>
    </row>
    <row r="23" spans="1:143" s="22" customFormat="1" ht="15" customHeight="1" x14ac:dyDescent="0.2">
      <c r="A23" s="296"/>
      <c r="B23" s="297"/>
      <c r="C23" s="297"/>
      <c r="D23" s="297"/>
      <c r="E23" s="297"/>
      <c r="F23" s="297"/>
      <c r="G23" s="297"/>
      <c r="H23" s="297"/>
      <c r="I23" s="297"/>
      <c r="J23" s="298"/>
      <c r="K23" s="29"/>
      <c r="L23" s="299" t="s">
        <v>145</v>
      </c>
      <c r="M23" s="299"/>
      <c r="N23" s="299"/>
      <c r="O23" s="299"/>
      <c r="P23" s="299"/>
      <c r="Q23" s="299"/>
      <c r="R23" s="299"/>
      <c r="S23" s="299"/>
      <c r="T23" s="299"/>
      <c r="U23" s="299"/>
      <c r="V23" s="299"/>
      <c r="W23" s="299"/>
      <c r="X23" s="299"/>
      <c r="Y23" s="299"/>
      <c r="Z23" s="299"/>
      <c r="AA23" s="299"/>
      <c r="AB23" s="299"/>
      <c r="AC23" s="299"/>
      <c r="AD23" s="299"/>
      <c r="AE23" s="299"/>
      <c r="AF23" s="299"/>
      <c r="AG23" s="299"/>
      <c r="AH23" s="299"/>
      <c r="AI23" s="299"/>
      <c r="AJ23" s="299"/>
      <c r="AK23" s="299"/>
      <c r="AL23" s="299"/>
      <c r="AM23" s="299"/>
      <c r="AN23" s="299"/>
      <c r="AO23" s="299"/>
      <c r="AP23" s="299"/>
      <c r="AQ23" s="299"/>
      <c r="AR23" s="299"/>
      <c r="AS23" s="299"/>
      <c r="AT23" s="299"/>
      <c r="AU23" s="299"/>
      <c r="AV23" s="299"/>
      <c r="AW23" s="299"/>
      <c r="AX23" s="299"/>
      <c r="AY23" s="299"/>
      <c r="AZ23" s="299"/>
      <c r="BA23" s="299"/>
      <c r="BB23" s="299"/>
      <c r="BC23" s="299"/>
      <c r="BD23" s="299"/>
      <c r="BE23" s="296" t="s">
        <v>146</v>
      </c>
      <c r="BF23" s="297"/>
      <c r="BG23" s="297"/>
      <c r="BH23" s="297"/>
      <c r="BI23" s="297"/>
      <c r="BJ23" s="297"/>
      <c r="BK23" s="300"/>
      <c r="BL23" s="274"/>
      <c r="BM23" s="253"/>
      <c r="BN23" s="253"/>
      <c r="BO23" s="253"/>
      <c r="BP23" s="253"/>
      <c r="BQ23" s="253"/>
      <c r="BR23" s="253"/>
      <c r="BS23" s="253"/>
      <c r="BT23" s="253"/>
      <c r="BU23" s="253"/>
      <c r="BV23" s="253"/>
      <c r="BW23" s="253"/>
      <c r="BX23" s="253"/>
      <c r="BY23" s="253"/>
      <c r="BZ23" s="253"/>
      <c r="CA23" s="253"/>
      <c r="CB23" s="253"/>
      <c r="CC23" s="253"/>
      <c r="CD23" s="253"/>
      <c r="CE23" s="275"/>
      <c r="CF23" s="252"/>
      <c r="CG23" s="253"/>
      <c r="CH23" s="253"/>
      <c r="CI23" s="253"/>
      <c r="CJ23" s="253"/>
      <c r="CK23" s="253"/>
      <c r="CL23" s="253"/>
      <c r="CM23" s="253"/>
      <c r="CN23" s="253"/>
      <c r="CO23" s="253"/>
      <c r="CP23" s="253"/>
      <c r="CQ23" s="253"/>
      <c r="CR23" s="253"/>
      <c r="CS23" s="253"/>
      <c r="CT23" s="253"/>
      <c r="CU23" s="253"/>
      <c r="CV23" s="253"/>
      <c r="CW23" s="253"/>
      <c r="CX23" s="253"/>
      <c r="CY23" s="254"/>
      <c r="CZ23" s="252"/>
      <c r="DA23" s="253"/>
      <c r="DB23" s="253"/>
      <c r="DC23" s="253"/>
      <c r="DD23" s="253"/>
      <c r="DE23" s="253"/>
      <c r="DF23" s="253"/>
      <c r="DG23" s="253"/>
      <c r="DH23" s="253"/>
      <c r="DI23" s="253"/>
      <c r="DJ23" s="253"/>
      <c r="DK23" s="253"/>
      <c r="DL23" s="253"/>
      <c r="DM23" s="253"/>
      <c r="DN23" s="253"/>
      <c r="DO23" s="253"/>
      <c r="DP23" s="253"/>
      <c r="DQ23" s="253"/>
      <c r="DR23" s="253"/>
      <c r="DS23" s="254"/>
      <c r="DT23" s="252"/>
      <c r="DU23" s="253"/>
      <c r="DV23" s="253"/>
      <c r="DW23" s="253"/>
      <c r="DX23" s="253"/>
      <c r="DY23" s="253"/>
      <c r="DZ23" s="253"/>
      <c r="EA23" s="253"/>
      <c r="EB23" s="253"/>
      <c r="EC23" s="253"/>
      <c r="ED23" s="253"/>
      <c r="EE23" s="253"/>
      <c r="EF23" s="253"/>
      <c r="EG23" s="253"/>
      <c r="EH23" s="253"/>
      <c r="EI23" s="253"/>
      <c r="EJ23" s="253"/>
      <c r="EK23" s="253"/>
      <c r="EL23" s="253"/>
      <c r="EM23" s="254"/>
    </row>
    <row r="24" spans="1:143" s="22" customFormat="1" ht="15" customHeight="1" x14ac:dyDescent="0.2">
      <c r="A24" s="296"/>
      <c r="B24" s="297"/>
      <c r="C24" s="297"/>
      <c r="D24" s="297"/>
      <c r="E24" s="297"/>
      <c r="F24" s="297"/>
      <c r="G24" s="297"/>
      <c r="H24" s="297"/>
      <c r="I24" s="297"/>
      <c r="J24" s="298"/>
      <c r="K24" s="29"/>
      <c r="L24" s="299" t="s">
        <v>147</v>
      </c>
      <c r="M24" s="299"/>
      <c r="N24" s="299"/>
      <c r="O24" s="299"/>
      <c r="P24" s="299"/>
      <c r="Q24" s="299"/>
      <c r="R24" s="299"/>
      <c r="S24" s="299"/>
      <c r="T24" s="299"/>
      <c r="U24" s="299"/>
      <c r="V24" s="299"/>
      <c r="W24" s="299"/>
      <c r="X24" s="299"/>
      <c r="Y24" s="299"/>
      <c r="Z24" s="299"/>
      <c r="AA24" s="299"/>
      <c r="AB24" s="299"/>
      <c r="AC24" s="299"/>
      <c r="AD24" s="299"/>
      <c r="AE24" s="299"/>
      <c r="AF24" s="299"/>
      <c r="AG24" s="299"/>
      <c r="AH24" s="299"/>
      <c r="AI24" s="299"/>
      <c r="AJ24" s="299"/>
      <c r="AK24" s="299"/>
      <c r="AL24" s="299"/>
      <c r="AM24" s="299"/>
      <c r="AN24" s="299"/>
      <c r="AO24" s="299"/>
      <c r="AP24" s="299"/>
      <c r="AQ24" s="299"/>
      <c r="AR24" s="299"/>
      <c r="AS24" s="299"/>
      <c r="AT24" s="299"/>
      <c r="AU24" s="299"/>
      <c r="AV24" s="299"/>
      <c r="AW24" s="299"/>
      <c r="AX24" s="299"/>
      <c r="AY24" s="299"/>
      <c r="AZ24" s="299"/>
      <c r="BA24" s="299"/>
      <c r="BB24" s="299"/>
      <c r="BC24" s="299"/>
      <c r="BD24" s="299"/>
      <c r="BE24" s="296" t="s">
        <v>148</v>
      </c>
      <c r="BF24" s="297"/>
      <c r="BG24" s="297"/>
      <c r="BH24" s="297"/>
      <c r="BI24" s="297"/>
      <c r="BJ24" s="297"/>
      <c r="BK24" s="300"/>
      <c r="BL24" s="295"/>
      <c r="BM24" s="256"/>
      <c r="BN24" s="253"/>
      <c r="BO24" s="253"/>
      <c r="BP24" s="253"/>
      <c r="BQ24" s="253"/>
      <c r="BR24" s="253"/>
      <c r="BS24" s="253"/>
      <c r="BT24" s="253"/>
      <c r="BU24" s="253"/>
      <c r="BV24" s="253"/>
      <c r="BW24" s="253"/>
      <c r="BX24" s="253"/>
      <c r="BY24" s="253"/>
      <c r="BZ24" s="253"/>
      <c r="CA24" s="253"/>
      <c r="CB24" s="253"/>
      <c r="CC24" s="253"/>
      <c r="CD24" s="257"/>
      <c r="CE24" s="294"/>
      <c r="CF24" s="255"/>
      <c r="CG24" s="256"/>
      <c r="CH24" s="253"/>
      <c r="CI24" s="253"/>
      <c r="CJ24" s="253"/>
      <c r="CK24" s="253"/>
      <c r="CL24" s="253"/>
      <c r="CM24" s="253"/>
      <c r="CN24" s="253"/>
      <c r="CO24" s="253"/>
      <c r="CP24" s="253"/>
      <c r="CQ24" s="253"/>
      <c r="CR24" s="253"/>
      <c r="CS24" s="253"/>
      <c r="CT24" s="253"/>
      <c r="CU24" s="253"/>
      <c r="CV24" s="253"/>
      <c r="CW24" s="253"/>
      <c r="CX24" s="257"/>
      <c r="CY24" s="258"/>
      <c r="CZ24" s="255"/>
      <c r="DA24" s="256"/>
      <c r="DB24" s="253"/>
      <c r="DC24" s="253"/>
      <c r="DD24" s="253"/>
      <c r="DE24" s="253"/>
      <c r="DF24" s="253"/>
      <c r="DG24" s="253"/>
      <c r="DH24" s="253"/>
      <c r="DI24" s="253"/>
      <c r="DJ24" s="253"/>
      <c r="DK24" s="253"/>
      <c r="DL24" s="253"/>
      <c r="DM24" s="253"/>
      <c r="DN24" s="253"/>
      <c r="DO24" s="253"/>
      <c r="DP24" s="253"/>
      <c r="DQ24" s="253"/>
      <c r="DR24" s="257"/>
      <c r="DS24" s="258"/>
      <c r="DT24" s="255"/>
      <c r="DU24" s="256"/>
      <c r="DV24" s="253"/>
      <c r="DW24" s="253"/>
      <c r="DX24" s="253"/>
      <c r="DY24" s="253"/>
      <c r="DZ24" s="253"/>
      <c r="EA24" s="253"/>
      <c r="EB24" s="253"/>
      <c r="EC24" s="253"/>
      <c r="ED24" s="253"/>
      <c r="EE24" s="253"/>
      <c r="EF24" s="253"/>
      <c r="EG24" s="253"/>
      <c r="EH24" s="253"/>
      <c r="EI24" s="253"/>
      <c r="EJ24" s="253"/>
      <c r="EK24" s="253"/>
      <c r="EL24" s="257"/>
      <c r="EM24" s="258"/>
    </row>
    <row r="25" spans="1:143" s="22" customFormat="1" ht="15" customHeight="1" x14ac:dyDescent="0.2">
      <c r="A25" s="289"/>
      <c r="B25" s="290"/>
      <c r="C25" s="290"/>
      <c r="D25" s="290"/>
      <c r="E25" s="290"/>
      <c r="F25" s="290"/>
      <c r="G25" s="290"/>
      <c r="H25" s="290"/>
      <c r="I25" s="290"/>
      <c r="J25" s="291"/>
      <c r="K25" s="37"/>
      <c r="L25" s="292" t="s">
        <v>149</v>
      </c>
      <c r="M25" s="292"/>
      <c r="N25" s="292"/>
      <c r="O25" s="292"/>
      <c r="P25" s="292"/>
      <c r="Q25" s="292"/>
      <c r="R25" s="292"/>
      <c r="S25" s="292"/>
      <c r="T25" s="292"/>
      <c r="U25" s="292"/>
      <c r="V25" s="292"/>
      <c r="W25" s="292"/>
      <c r="X25" s="292"/>
      <c r="Y25" s="292"/>
      <c r="Z25" s="292"/>
      <c r="AA25" s="292"/>
      <c r="AB25" s="292"/>
      <c r="AC25" s="292"/>
      <c r="AD25" s="292"/>
      <c r="AE25" s="292"/>
      <c r="AF25" s="292"/>
      <c r="AG25" s="292"/>
      <c r="AH25" s="292"/>
      <c r="AI25" s="292"/>
      <c r="AJ25" s="292"/>
      <c r="AK25" s="292"/>
      <c r="AL25" s="292"/>
      <c r="AM25" s="292"/>
      <c r="AN25" s="292"/>
      <c r="AO25" s="292"/>
      <c r="AP25" s="292"/>
      <c r="AQ25" s="292"/>
      <c r="AR25" s="292"/>
      <c r="AS25" s="292"/>
      <c r="AT25" s="292"/>
      <c r="AU25" s="292"/>
      <c r="AV25" s="292"/>
      <c r="AW25" s="292"/>
      <c r="AX25" s="292"/>
      <c r="AY25" s="292"/>
      <c r="AZ25" s="292"/>
      <c r="BA25" s="292"/>
      <c r="BB25" s="292"/>
      <c r="BC25" s="292"/>
      <c r="BD25" s="292"/>
      <c r="BE25" s="289" t="s">
        <v>150</v>
      </c>
      <c r="BF25" s="290"/>
      <c r="BG25" s="290"/>
      <c r="BH25" s="290"/>
      <c r="BI25" s="290"/>
      <c r="BJ25" s="290"/>
      <c r="BK25" s="293"/>
      <c r="BL25" s="287">
        <f>BL19+BL20+BL21-BN22+BL23-BN24</f>
        <v>0</v>
      </c>
      <c r="BM25" s="260"/>
      <c r="BN25" s="260"/>
      <c r="BO25" s="260"/>
      <c r="BP25" s="260"/>
      <c r="BQ25" s="260"/>
      <c r="BR25" s="260"/>
      <c r="BS25" s="260"/>
      <c r="BT25" s="260"/>
      <c r="BU25" s="260"/>
      <c r="BV25" s="260"/>
      <c r="BW25" s="260"/>
      <c r="BX25" s="260"/>
      <c r="BY25" s="260"/>
      <c r="BZ25" s="260"/>
      <c r="CA25" s="260"/>
      <c r="CB25" s="260"/>
      <c r="CC25" s="260"/>
      <c r="CD25" s="260"/>
      <c r="CE25" s="288"/>
      <c r="CF25" s="259">
        <f>CF19+CF20+CF21-CH22+CF23-CH24</f>
        <v>0</v>
      </c>
      <c r="CG25" s="260"/>
      <c r="CH25" s="260"/>
      <c r="CI25" s="260"/>
      <c r="CJ25" s="260"/>
      <c r="CK25" s="260"/>
      <c r="CL25" s="260"/>
      <c r="CM25" s="260"/>
      <c r="CN25" s="260"/>
      <c r="CO25" s="260"/>
      <c r="CP25" s="260"/>
      <c r="CQ25" s="260"/>
      <c r="CR25" s="260"/>
      <c r="CS25" s="260"/>
      <c r="CT25" s="260"/>
      <c r="CU25" s="260"/>
      <c r="CV25" s="260"/>
      <c r="CW25" s="260"/>
      <c r="CX25" s="260"/>
      <c r="CY25" s="261"/>
      <c r="CZ25" s="259">
        <f>CZ19+CZ20+CZ21-DB22+CZ23-DB24</f>
        <v>0</v>
      </c>
      <c r="DA25" s="260"/>
      <c r="DB25" s="260"/>
      <c r="DC25" s="260"/>
      <c r="DD25" s="260"/>
      <c r="DE25" s="260"/>
      <c r="DF25" s="260"/>
      <c r="DG25" s="260"/>
      <c r="DH25" s="260"/>
      <c r="DI25" s="260"/>
      <c r="DJ25" s="260"/>
      <c r="DK25" s="260"/>
      <c r="DL25" s="260"/>
      <c r="DM25" s="260"/>
      <c r="DN25" s="260"/>
      <c r="DO25" s="260"/>
      <c r="DP25" s="260"/>
      <c r="DQ25" s="260"/>
      <c r="DR25" s="260"/>
      <c r="DS25" s="261"/>
      <c r="DT25" s="259">
        <f>DT19+DT20+DT21-DV22+DT23-DV24</f>
        <v>0</v>
      </c>
      <c r="DU25" s="260"/>
      <c r="DV25" s="260"/>
      <c r="DW25" s="260"/>
      <c r="DX25" s="260"/>
      <c r="DY25" s="260"/>
      <c r="DZ25" s="260"/>
      <c r="EA25" s="260"/>
      <c r="EB25" s="260"/>
      <c r="EC25" s="260"/>
      <c r="ED25" s="260"/>
      <c r="EE25" s="260"/>
      <c r="EF25" s="260"/>
      <c r="EG25" s="260"/>
      <c r="EH25" s="260"/>
      <c r="EI25" s="260"/>
      <c r="EJ25" s="260"/>
      <c r="EK25" s="260"/>
      <c r="EL25" s="260"/>
      <c r="EM25" s="261"/>
    </row>
    <row r="26" spans="1:143" s="19" customFormat="1" ht="15" customHeight="1" x14ac:dyDescent="0.2">
      <c r="A26" s="125"/>
      <c r="B26" s="126"/>
      <c r="C26" s="126"/>
      <c r="D26" s="126"/>
      <c r="E26" s="126"/>
      <c r="F26" s="126"/>
      <c r="G26" s="126"/>
      <c r="H26" s="126"/>
      <c r="I26" s="126"/>
      <c r="J26" s="127"/>
      <c r="K26" s="10"/>
      <c r="L26" s="220" t="s">
        <v>151</v>
      </c>
      <c r="M26" s="220"/>
      <c r="N26" s="220"/>
      <c r="O26" s="220"/>
      <c r="P26" s="220"/>
      <c r="Q26" s="220"/>
      <c r="R26" s="220"/>
      <c r="S26" s="220"/>
      <c r="T26" s="220"/>
      <c r="U26" s="220"/>
      <c r="V26" s="220"/>
      <c r="W26" s="220"/>
      <c r="X26" s="220"/>
      <c r="Y26" s="220"/>
      <c r="Z26" s="220"/>
      <c r="AA26" s="220"/>
      <c r="AB26" s="220"/>
      <c r="AC26" s="220"/>
      <c r="AD26" s="220"/>
      <c r="AE26" s="220"/>
      <c r="AF26" s="220"/>
      <c r="AG26" s="220"/>
      <c r="AH26" s="220"/>
      <c r="AI26" s="220"/>
      <c r="AJ26" s="220"/>
      <c r="AK26" s="220"/>
      <c r="AL26" s="220"/>
      <c r="AM26" s="220"/>
      <c r="AN26" s="220"/>
      <c r="AO26" s="220"/>
      <c r="AP26" s="220"/>
      <c r="AQ26" s="220"/>
      <c r="AR26" s="220"/>
      <c r="AS26" s="220"/>
      <c r="AT26" s="220"/>
      <c r="AU26" s="220"/>
      <c r="AV26" s="220"/>
      <c r="AW26" s="220"/>
      <c r="AX26" s="220"/>
      <c r="AY26" s="220"/>
      <c r="AZ26" s="220"/>
      <c r="BA26" s="220"/>
      <c r="BB26" s="220"/>
      <c r="BC26" s="220"/>
      <c r="BD26" s="220"/>
      <c r="BE26" s="125" t="s">
        <v>152</v>
      </c>
      <c r="BF26" s="126"/>
      <c r="BG26" s="126"/>
      <c r="BH26" s="126"/>
      <c r="BI26" s="126"/>
      <c r="BJ26" s="126"/>
      <c r="BK26" s="129"/>
      <c r="BL26" s="130"/>
      <c r="BM26" s="94"/>
      <c r="BN26" s="94"/>
      <c r="BO26" s="94"/>
      <c r="BP26" s="94"/>
      <c r="BQ26" s="94"/>
      <c r="BR26" s="94"/>
      <c r="BS26" s="94"/>
      <c r="BT26" s="94"/>
      <c r="BU26" s="94"/>
      <c r="BV26" s="94"/>
      <c r="BW26" s="94"/>
      <c r="BX26" s="94"/>
      <c r="BY26" s="94"/>
      <c r="BZ26" s="94"/>
      <c r="CA26" s="94"/>
      <c r="CB26" s="94"/>
      <c r="CC26" s="94"/>
      <c r="CD26" s="94"/>
      <c r="CE26" s="131"/>
      <c r="CF26" s="93"/>
      <c r="CG26" s="94"/>
      <c r="CH26" s="94"/>
      <c r="CI26" s="94"/>
      <c r="CJ26" s="94"/>
      <c r="CK26" s="94"/>
      <c r="CL26" s="94"/>
      <c r="CM26" s="94"/>
      <c r="CN26" s="94"/>
      <c r="CO26" s="94"/>
      <c r="CP26" s="94"/>
      <c r="CQ26" s="94"/>
      <c r="CR26" s="94"/>
      <c r="CS26" s="94"/>
      <c r="CT26" s="94"/>
      <c r="CU26" s="94"/>
      <c r="CV26" s="94"/>
      <c r="CW26" s="94"/>
      <c r="CX26" s="94"/>
      <c r="CY26" s="95"/>
      <c r="CZ26" s="93"/>
      <c r="DA26" s="94"/>
      <c r="DB26" s="94"/>
      <c r="DC26" s="94"/>
      <c r="DD26" s="94"/>
      <c r="DE26" s="94"/>
      <c r="DF26" s="94"/>
      <c r="DG26" s="94"/>
      <c r="DH26" s="94"/>
      <c r="DI26" s="94"/>
      <c r="DJ26" s="94"/>
      <c r="DK26" s="94"/>
      <c r="DL26" s="94"/>
      <c r="DM26" s="94"/>
      <c r="DN26" s="94"/>
      <c r="DO26" s="94"/>
      <c r="DP26" s="94"/>
      <c r="DQ26" s="94"/>
      <c r="DR26" s="94"/>
      <c r="DS26" s="95"/>
      <c r="DT26" s="93"/>
      <c r="DU26" s="94"/>
      <c r="DV26" s="94"/>
      <c r="DW26" s="94"/>
      <c r="DX26" s="94"/>
      <c r="DY26" s="94"/>
      <c r="DZ26" s="94"/>
      <c r="EA26" s="94"/>
      <c r="EB26" s="94"/>
      <c r="EC26" s="94"/>
      <c r="ED26" s="94"/>
      <c r="EE26" s="94"/>
      <c r="EF26" s="94"/>
      <c r="EG26" s="94"/>
      <c r="EH26" s="94"/>
      <c r="EI26" s="94"/>
      <c r="EJ26" s="94"/>
      <c r="EK26" s="94"/>
      <c r="EL26" s="94"/>
      <c r="EM26" s="95"/>
    </row>
    <row r="27" spans="1:143" s="19" customFormat="1" ht="24.75" customHeight="1" x14ac:dyDescent="0.2">
      <c r="A27" s="125"/>
      <c r="B27" s="126"/>
      <c r="C27" s="126"/>
      <c r="D27" s="126"/>
      <c r="E27" s="126"/>
      <c r="F27" s="126"/>
      <c r="G27" s="126"/>
      <c r="H27" s="126"/>
      <c r="I27" s="126"/>
      <c r="J27" s="127"/>
      <c r="K27" s="10"/>
      <c r="L27" s="219" t="s">
        <v>153</v>
      </c>
      <c r="M27" s="220"/>
      <c r="N27" s="220"/>
      <c r="O27" s="220"/>
      <c r="P27" s="220"/>
      <c r="Q27" s="220"/>
      <c r="R27" s="220"/>
      <c r="S27" s="220"/>
      <c r="T27" s="220"/>
      <c r="U27" s="220"/>
      <c r="V27" s="220"/>
      <c r="W27" s="220"/>
      <c r="X27" s="220"/>
      <c r="Y27" s="220"/>
      <c r="Z27" s="220"/>
      <c r="AA27" s="220"/>
      <c r="AB27" s="220"/>
      <c r="AC27" s="220"/>
      <c r="AD27" s="220"/>
      <c r="AE27" s="220"/>
      <c r="AF27" s="220"/>
      <c r="AG27" s="220"/>
      <c r="AH27" s="220"/>
      <c r="AI27" s="220"/>
      <c r="AJ27" s="220"/>
      <c r="AK27" s="220"/>
      <c r="AL27" s="220"/>
      <c r="AM27" s="220"/>
      <c r="AN27" s="220"/>
      <c r="AO27" s="220"/>
      <c r="AP27" s="220"/>
      <c r="AQ27" s="220"/>
      <c r="AR27" s="220"/>
      <c r="AS27" s="220"/>
      <c r="AT27" s="220"/>
      <c r="AU27" s="220"/>
      <c r="AV27" s="220"/>
      <c r="AW27" s="220"/>
      <c r="AX27" s="220"/>
      <c r="AY27" s="220"/>
      <c r="AZ27" s="220"/>
      <c r="BA27" s="220"/>
      <c r="BB27" s="220"/>
      <c r="BC27" s="220"/>
      <c r="BD27" s="220"/>
      <c r="BE27" s="125" t="s">
        <v>154</v>
      </c>
      <c r="BF27" s="126"/>
      <c r="BG27" s="126"/>
      <c r="BH27" s="126"/>
      <c r="BI27" s="126"/>
      <c r="BJ27" s="126"/>
      <c r="BK27" s="129"/>
      <c r="BL27" s="173"/>
      <c r="BM27" s="121"/>
      <c r="BN27" s="94"/>
      <c r="BO27" s="94"/>
      <c r="BP27" s="94"/>
      <c r="BQ27" s="94"/>
      <c r="BR27" s="94"/>
      <c r="BS27" s="94"/>
      <c r="BT27" s="94"/>
      <c r="BU27" s="94"/>
      <c r="BV27" s="94"/>
      <c r="BW27" s="94"/>
      <c r="BX27" s="94"/>
      <c r="BY27" s="94"/>
      <c r="BZ27" s="94"/>
      <c r="CA27" s="94"/>
      <c r="CB27" s="94"/>
      <c r="CC27" s="94"/>
      <c r="CD27" s="122"/>
      <c r="CE27" s="224"/>
      <c r="CF27" s="120"/>
      <c r="CG27" s="121"/>
      <c r="CH27" s="94"/>
      <c r="CI27" s="94"/>
      <c r="CJ27" s="94"/>
      <c r="CK27" s="94"/>
      <c r="CL27" s="94"/>
      <c r="CM27" s="94"/>
      <c r="CN27" s="94"/>
      <c r="CO27" s="94"/>
      <c r="CP27" s="94"/>
      <c r="CQ27" s="94"/>
      <c r="CR27" s="94"/>
      <c r="CS27" s="94"/>
      <c r="CT27" s="94"/>
      <c r="CU27" s="94"/>
      <c r="CV27" s="94"/>
      <c r="CW27" s="94"/>
      <c r="CX27" s="122"/>
      <c r="CY27" s="123"/>
      <c r="CZ27" s="120"/>
      <c r="DA27" s="121"/>
      <c r="DB27" s="94"/>
      <c r="DC27" s="94"/>
      <c r="DD27" s="94"/>
      <c r="DE27" s="94"/>
      <c r="DF27" s="94"/>
      <c r="DG27" s="94"/>
      <c r="DH27" s="94"/>
      <c r="DI27" s="94"/>
      <c r="DJ27" s="94"/>
      <c r="DK27" s="94"/>
      <c r="DL27" s="94"/>
      <c r="DM27" s="94"/>
      <c r="DN27" s="94"/>
      <c r="DO27" s="94"/>
      <c r="DP27" s="94"/>
      <c r="DQ27" s="94"/>
      <c r="DR27" s="122"/>
      <c r="DS27" s="123"/>
      <c r="DT27" s="120"/>
      <c r="DU27" s="121"/>
      <c r="DV27" s="94"/>
      <c r="DW27" s="94"/>
      <c r="DX27" s="94"/>
      <c r="DY27" s="94"/>
      <c r="DZ27" s="94"/>
      <c r="EA27" s="94"/>
      <c r="EB27" s="94"/>
      <c r="EC27" s="94"/>
      <c r="ED27" s="94"/>
      <c r="EE27" s="94"/>
      <c r="EF27" s="94"/>
      <c r="EG27" s="94"/>
      <c r="EH27" s="94"/>
      <c r="EI27" s="94"/>
      <c r="EJ27" s="94"/>
      <c r="EK27" s="94"/>
      <c r="EL27" s="122"/>
      <c r="EM27" s="123"/>
    </row>
    <row r="28" spans="1:143" s="19" customFormat="1" ht="15" customHeight="1" x14ac:dyDescent="0.2">
      <c r="A28" s="125"/>
      <c r="B28" s="126"/>
      <c r="C28" s="126"/>
      <c r="D28" s="126"/>
      <c r="E28" s="126"/>
      <c r="F28" s="126"/>
      <c r="G28" s="126"/>
      <c r="H28" s="126"/>
      <c r="I28" s="126"/>
      <c r="J28" s="127"/>
      <c r="K28" s="10"/>
      <c r="L28" s="220" t="s">
        <v>155</v>
      </c>
      <c r="M28" s="220"/>
      <c r="N28" s="220"/>
      <c r="O28" s="220"/>
      <c r="P28" s="220"/>
      <c r="Q28" s="220"/>
      <c r="R28" s="220"/>
      <c r="S28" s="220"/>
      <c r="T28" s="220"/>
      <c r="U28" s="220"/>
      <c r="V28" s="220"/>
      <c r="W28" s="220"/>
      <c r="X28" s="220"/>
      <c r="Y28" s="220"/>
      <c r="Z28" s="220"/>
      <c r="AA28" s="220"/>
      <c r="AB28" s="220"/>
      <c r="AC28" s="220"/>
      <c r="AD28" s="220"/>
      <c r="AE28" s="220"/>
      <c r="AF28" s="220"/>
      <c r="AG28" s="220"/>
      <c r="AH28" s="220"/>
      <c r="AI28" s="220"/>
      <c r="AJ28" s="220"/>
      <c r="AK28" s="220"/>
      <c r="AL28" s="220"/>
      <c r="AM28" s="220"/>
      <c r="AN28" s="220"/>
      <c r="AO28" s="220"/>
      <c r="AP28" s="220"/>
      <c r="AQ28" s="220"/>
      <c r="AR28" s="220"/>
      <c r="AS28" s="220"/>
      <c r="AT28" s="220"/>
      <c r="AU28" s="220"/>
      <c r="AV28" s="220"/>
      <c r="AW28" s="220"/>
      <c r="AX28" s="220"/>
      <c r="AY28" s="220"/>
      <c r="AZ28" s="220"/>
      <c r="BA28" s="220"/>
      <c r="BB28" s="220"/>
      <c r="BC28" s="220"/>
      <c r="BD28" s="220"/>
      <c r="BE28" s="125" t="s">
        <v>156</v>
      </c>
      <c r="BF28" s="126"/>
      <c r="BG28" s="126"/>
      <c r="BH28" s="126"/>
      <c r="BI28" s="126"/>
      <c r="BJ28" s="126"/>
      <c r="BK28" s="129"/>
      <c r="BL28" s="130"/>
      <c r="BM28" s="94"/>
      <c r="BN28" s="94"/>
      <c r="BO28" s="94"/>
      <c r="BP28" s="94"/>
      <c r="BQ28" s="94"/>
      <c r="BR28" s="94"/>
      <c r="BS28" s="94"/>
      <c r="BT28" s="94"/>
      <c r="BU28" s="94"/>
      <c r="BV28" s="94"/>
      <c r="BW28" s="94"/>
      <c r="BX28" s="94"/>
      <c r="BY28" s="94"/>
      <c r="BZ28" s="94"/>
      <c r="CA28" s="94"/>
      <c r="CB28" s="94"/>
      <c r="CC28" s="94"/>
      <c r="CD28" s="94"/>
      <c r="CE28" s="131"/>
      <c r="CF28" s="93"/>
      <c r="CG28" s="94"/>
      <c r="CH28" s="94"/>
      <c r="CI28" s="94"/>
      <c r="CJ28" s="94"/>
      <c r="CK28" s="94"/>
      <c r="CL28" s="94"/>
      <c r="CM28" s="94"/>
      <c r="CN28" s="94"/>
      <c r="CO28" s="94"/>
      <c r="CP28" s="94"/>
      <c r="CQ28" s="94"/>
      <c r="CR28" s="94"/>
      <c r="CS28" s="94"/>
      <c r="CT28" s="94"/>
      <c r="CU28" s="94"/>
      <c r="CV28" s="94"/>
      <c r="CW28" s="94"/>
      <c r="CX28" s="94"/>
      <c r="CY28" s="95"/>
      <c r="CZ28" s="93"/>
      <c r="DA28" s="94"/>
      <c r="DB28" s="94"/>
      <c r="DC28" s="94"/>
      <c r="DD28" s="94"/>
      <c r="DE28" s="94"/>
      <c r="DF28" s="94"/>
      <c r="DG28" s="94"/>
      <c r="DH28" s="94"/>
      <c r="DI28" s="94"/>
      <c r="DJ28" s="94"/>
      <c r="DK28" s="94"/>
      <c r="DL28" s="94"/>
      <c r="DM28" s="94"/>
      <c r="DN28" s="94"/>
      <c r="DO28" s="94"/>
      <c r="DP28" s="94"/>
      <c r="DQ28" s="94"/>
      <c r="DR28" s="94"/>
      <c r="DS28" s="95"/>
      <c r="DT28" s="93"/>
      <c r="DU28" s="94"/>
      <c r="DV28" s="94"/>
      <c r="DW28" s="94"/>
      <c r="DX28" s="94"/>
      <c r="DY28" s="94"/>
      <c r="DZ28" s="94"/>
      <c r="EA28" s="94"/>
      <c r="EB28" s="94"/>
      <c r="EC28" s="94"/>
      <c r="ED28" s="94"/>
      <c r="EE28" s="94"/>
      <c r="EF28" s="94"/>
      <c r="EG28" s="94"/>
      <c r="EH28" s="94"/>
      <c r="EI28" s="94"/>
      <c r="EJ28" s="94"/>
      <c r="EK28" s="94"/>
      <c r="EL28" s="94"/>
      <c r="EM28" s="95"/>
    </row>
    <row r="29" spans="1:143" s="12" customFormat="1" ht="15" customHeight="1" thickBot="1" x14ac:dyDescent="0.25">
      <c r="A29" s="156"/>
      <c r="B29" s="157"/>
      <c r="C29" s="157"/>
      <c r="D29" s="157"/>
      <c r="E29" s="157"/>
      <c r="F29" s="157"/>
      <c r="G29" s="157"/>
      <c r="H29" s="157"/>
      <c r="I29" s="157"/>
      <c r="J29" s="158"/>
      <c r="K29" s="11"/>
      <c r="L29" s="276" t="s">
        <v>157</v>
      </c>
      <c r="M29" s="276"/>
      <c r="N29" s="276"/>
      <c r="O29" s="276"/>
      <c r="P29" s="276"/>
      <c r="Q29" s="276"/>
      <c r="R29" s="276"/>
      <c r="S29" s="276"/>
      <c r="T29" s="276"/>
      <c r="U29" s="276"/>
      <c r="V29" s="276"/>
      <c r="W29" s="276"/>
      <c r="X29" s="276"/>
      <c r="Y29" s="276"/>
      <c r="Z29" s="276"/>
      <c r="AA29" s="276"/>
      <c r="AB29" s="276"/>
      <c r="AC29" s="276"/>
      <c r="AD29" s="276"/>
      <c r="AE29" s="276"/>
      <c r="AF29" s="276"/>
      <c r="AG29" s="276"/>
      <c r="AH29" s="276"/>
      <c r="AI29" s="276"/>
      <c r="AJ29" s="276"/>
      <c r="AK29" s="276"/>
      <c r="AL29" s="276"/>
      <c r="AM29" s="276"/>
      <c r="AN29" s="276"/>
      <c r="AO29" s="276"/>
      <c r="AP29" s="276"/>
      <c r="AQ29" s="276"/>
      <c r="AR29" s="276"/>
      <c r="AS29" s="276"/>
      <c r="AT29" s="276"/>
      <c r="AU29" s="276"/>
      <c r="AV29" s="276"/>
      <c r="AW29" s="276"/>
      <c r="AX29" s="276"/>
      <c r="AY29" s="276"/>
      <c r="AZ29" s="276"/>
      <c r="BA29" s="276"/>
      <c r="BB29" s="276"/>
      <c r="BC29" s="276"/>
      <c r="BD29" s="276"/>
      <c r="BE29" s="277" t="s">
        <v>158</v>
      </c>
      <c r="BF29" s="241"/>
      <c r="BG29" s="241"/>
      <c r="BH29" s="241"/>
      <c r="BI29" s="241"/>
      <c r="BJ29" s="241"/>
      <c r="BK29" s="242"/>
      <c r="BL29" s="163"/>
      <c r="BM29" s="97"/>
      <c r="BN29" s="97"/>
      <c r="BO29" s="97"/>
      <c r="BP29" s="97"/>
      <c r="BQ29" s="97"/>
      <c r="BR29" s="97"/>
      <c r="BS29" s="97"/>
      <c r="BT29" s="97"/>
      <c r="BU29" s="97"/>
      <c r="BV29" s="97"/>
      <c r="BW29" s="97"/>
      <c r="BX29" s="97"/>
      <c r="BY29" s="97"/>
      <c r="BZ29" s="97"/>
      <c r="CA29" s="97"/>
      <c r="CB29" s="97"/>
      <c r="CC29" s="97"/>
      <c r="CD29" s="97"/>
      <c r="CE29" s="164"/>
      <c r="CF29" s="96"/>
      <c r="CG29" s="97"/>
      <c r="CH29" s="97"/>
      <c r="CI29" s="97"/>
      <c r="CJ29" s="97"/>
      <c r="CK29" s="97"/>
      <c r="CL29" s="97"/>
      <c r="CM29" s="97"/>
      <c r="CN29" s="97"/>
      <c r="CO29" s="97"/>
      <c r="CP29" s="97"/>
      <c r="CQ29" s="97"/>
      <c r="CR29" s="97"/>
      <c r="CS29" s="97"/>
      <c r="CT29" s="97"/>
      <c r="CU29" s="97"/>
      <c r="CV29" s="97"/>
      <c r="CW29" s="97"/>
      <c r="CX29" s="97"/>
      <c r="CY29" s="98"/>
      <c r="CZ29" s="96"/>
      <c r="DA29" s="97"/>
      <c r="DB29" s="97"/>
      <c r="DC29" s="97"/>
      <c r="DD29" s="97"/>
      <c r="DE29" s="97"/>
      <c r="DF29" s="97"/>
      <c r="DG29" s="97"/>
      <c r="DH29" s="97"/>
      <c r="DI29" s="97"/>
      <c r="DJ29" s="97"/>
      <c r="DK29" s="97"/>
      <c r="DL29" s="97"/>
      <c r="DM29" s="97"/>
      <c r="DN29" s="97"/>
      <c r="DO29" s="97"/>
      <c r="DP29" s="97"/>
      <c r="DQ29" s="97"/>
      <c r="DR29" s="97"/>
      <c r="DS29" s="98"/>
      <c r="DT29" s="96"/>
      <c r="DU29" s="97"/>
      <c r="DV29" s="97"/>
      <c r="DW29" s="97"/>
      <c r="DX29" s="97"/>
      <c r="DY29" s="97"/>
      <c r="DZ29" s="97"/>
      <c r="EA29" s="97"/>
      <c r="EB29" s="97"/>
      <c r="EC29" s="97"/>
      <c r="ED29" s="97"/>
      <c r="EE29" s="97"/>
      <c r="EF29" s="97"/>
      <c r="EG29" s="97"/>
      <c r="EH29" s="97"/>
      <c r="EI29" s="97"/>
      <c r="EJ29" s="97"/>
      <c r="EK29" s="97"/>
      <c r="EL29" s="97"/>
      <c r="EM29" s="98"/>
    </row>
    <row r="30" spans="1:143" s="12" customFormat="1" ht="15" customHeight="1" thickBot="1" x14ac:dyDescent="0.25">
      <c r="A30" s="278"/>
      <c r="B30" s="279"/>
      <c r="C30" s="279"/>
      <c r="D30" s="279"/>
      <c r="E30" s="279"/>
      <c r="F30" s="279"/>
      <c r="G30" s="279"/>
      <c r="H30" s="279"/>
      <c r="I30" s="279"/>
      <c r="J30" s="280"/>
      <c r="K30" s="38"/>
      <c r="L30" s="281" t="s">
        <v>159</v>
      </c>
      <c r="M30" s="281"/>
      <c r="N30" s="281"/>
      <c r="O30" s="281"/>
      <c r="P30" s="281"/>
      <c r="Q30" s="281"/>
      <c r="R30" s="281"/>
      <c r="S30" s="281"/>
      <c r="T30" s="281"/>
      <c r="U30" s="281"/>
      <c r="V30" s="281"/>
      <c r="W30" s="281"/>
      <c r="X30" s="281"/>
      <c r="Y30" s="281"/>
      <c r="Z30" s="281"/>
      <c r="AA30" s="281"/>
      <c r="AB30" s="281"/>
      <c r="AC30" s="281"/>
      <c r="AD30" s="281"/>
      <c r="AE30" s="281"/>
      <c r="AF30" s="281"/>
      <c r="AG30" s="281"/>
      <c r="AH30" s="281"/>
      <c r="AI30" s="281"/>
      <c r="AJ30" s="281"/>
      <c r="AK30" s="281"/>
      <c r="AL30" s="281"/>
      <c r="AM30" s="281"/>
      <c r="AN30" s="281"/>
      <c r="AO30" s="281"/>
      <c r="AP30" s="281"/>
      <c r="AQ30" s="281"/>
      <c r="AR30" s="281"/>
      <c r="AS30" s="281"/>
      <c r="AT30" s="281"/>
      <c r="AU30" s="281"/>
      <c r="AV30" s="281"/>
      <c r="AW30" s="281"/>
      <c r="AX30" s="281"/>
      <c r="AY30" s="281"/>
      <c r="AZ30" s="281"/>
      <c r="BA30" s="281"/>
      <c r="BB30" s="281"/>
      <c r="BC30" s="281"/>
      <c r="BD30" s="281"/>
      <c r="BE30" s="284" t="s">
        <v>160</v>
      </c>
      <c r="BF30" s="285"/>
      <c r="BG30" s="285"/>
      <c r="BH30" s="285"/>
      <c r="BI30" s="285"/>
      <c r="BJ30" s="285"/>
      <c r="BK30" s="286"/>
      <c r="BL30" s="282">
        <f>BL25-BL26-BL29</f>
        <v>0</v>
      </c>
      <c r="BM30" s="247"/>
      <c r="BN30" s="247"/>
      <c r="BO30" s="247"/>
      <c r="BP30" s="247"/>
      <c r="BQ30" s="247"/>
      <c r="BR30" s="247"/>
      <c r="BS30" s="247"/>
      <c r="BT30" s="247"/>
      <c r="BU30" s="247"/>
      <c r="BV30" s="247"/>
      <c r="BW30" s="247"/>
      <c r="BX30" s="247"/>
      <c r="BY30" s="247"/>
      <c r="BZ30" s="247"/>
      <c r="CA30" s="247"/>
      <c r="CB30" s="247"/>
      <c r="CC30" s="247"/>
      <c r="CD30" s="247"/>
      <c r="CE30" s="283"/>
      <c r="CF30" s="246">
        <f>CF25-CF26-CF29</f>
        <v>0</v>
      </c>
      <c r="CG30" s="247"/>
      <c r="CH30" s="247"/>
      <c r="CI30" s="247"/>
      <c r="CJ30" s="247"/>
      <c r="CK30" s="247"/>
      <c r="CL30" s="247"/>
      <c r="CM30" s="247"/>
      <c r="CN30" s="247"/>
      <c r="CO30" s="247"/>
      <c r="CP30" s="247"/>
      <c r="CQ30" s="247"/>
      <c r="CR30" s="247"/>
      <c r="CS30" s="247"/>
      <c r="CT30" s="247"/>
      <c r="CU30" s="247"/>
      <c r="CV30" s="247"/>
      <c r="CW30" s="247"/>
      <c r="CX30" s="247"/>
      <c r="CY30" s="248"/>
      <c r="CZ30" s="246">
        <f>CZ25-CZ26-CZ29</f>
        <v>0</v>
      </c>
      <c r="DA30" s="247"/>
      <c r="DB30" s="247"/>
      <c r="DC30" s="247"/>
      <c r="DD30" s="247"/>
      <c r="DE30" s="247"/>
      <c r="DF30" s="247"/>
      <c r="DG30" s="247"/>
      <c r="DH30" s="247"/>
      <c r="DI30" s="247"/>
      <c r="DJ30" s="247"/>
      <c r="DK30" s="247"/>
      <c r="DL30" s="247"/>
      <c r="DM30" s="247"/>
      <c r="DN30" s="247"/>
      <c r="DO30" s="247"/>
      <c r="DP30" s="247"/>
      <c r="DQ30" s="247"/>
      <c r="DR30" s="247"/>
      <c r="DS30" s="248"/>
      <c r="DT30" s="246">
        <f>DT25-DT26-DT29</f>
        <v>0</v>
      </c>
      <c r="DU30" s="247"/>
      <c r="DV30" s="247"/>
      <c r="DW30" s="247"/>
      <c r="DX30" s="247"/>
      <c r="DY30" s="247"/>
      <c r="DZ30" s="247"/>
      <c r="EA30" s="247"/>
      <c r="EB30" s="247"/>
      <c r="EC30" s="247"/>
      <c r="ED30" s="247"/>
      <c r="EE30" s="247"/>
      <c r="EF30" s="247"/>
      <c r="EG30" s="247"/>
      <c r="EH30" s="247"/>
      <c r="EI30" s="247"/>
      <c r="EJ30" s="247"/>
      <c r="EK30" s="247"/>
      <c r="EL30" s="247"/>
      <c r="EM30" s="248"/>
    </row>
    <row r="31" spans="1:143" s="22" customFormat="1" ht="15" customHeight="1" x14ac:dyDescent="0.2">
      <c r="A31" s="266"/>
      <c r="B31" s="267"/>
      <c r="C31" s="267"/>
      <c r="D31" s="267"/>
      <c r="E31" s="267"/>
      <c r="F31" s="267"/>
      <c r="G31" s="267"/>
      <c r="H31" s="267"/>
      <c r="I31" s="267"/>
      <c r="J31" s="268"/>
      <c r="K31" s="39"/>
      <c r="L31" s="269" t="s">
        <v>161</v>
      </c>
      <c r="M31" s="269"/>
      <c r="N31" s="269"/>
      <c r="O31" s="269"/>
      <c r="P31" s="269"/>
      <c r="Q31" s="269"/>
      <c r="R31" s="269"/>
      <c r="S31" s="269"/>
      <c r="T31" s="269"/>
      <c r="U31" s="269"/>
      <c r="V31" s="269"/>
      <c r="W31" s="269"/>
      <c r="X31" s="269"/>
      <c r="Y31" s="269"/>
      <c r="Z31" s="269"/>
      <c r="AA31" s="269"/>
      <c r="AB31" s="269"/>
      <c r="AC31" s="269"/>
      <c r="AD31" s="269"/>
      <c r="AE31" s="269"/>
      <c r="AF31" s="269"/>
      <c r="AG31" s="269"/>
      <c r="AH31" s="269"/>
      <c r="AI31" s="269"/>
      <c r="AJ31" s="269"/>
      <c r="AK31" s="269"/>
      <c r="AL31" s="269"/>
      <c r="AM31" s="269"/>
      <c r="AN31" s="269"/>
      <c r="AO31" s="269"/>
      <c r="AP31" s="269"/>
      <c r="AQ31" s="269"/>
      <c r="AR31" s="269"/>
      <c r="AS31" s="269"/>
      <c r="AT31" s="269"/>
      <c r="AU31" s="269"/>
      <c r="AV31" s="269"/>
      <c r="AW31" s="269"/>
      <c r="AX31" s="269"/>
      <c r="AY31" s="269"/>
      <c r="AZ31" s="269"/>
      <c r="BA31" s="269"/>
      <c r="BB31" s="269"/>
      <c r="BC31" s="269"/>
      <c r="BD31" s="269"/>
      <c r="BE31" s="266" t="s">
        <v>162</v>
      </c>
      <c r="BF31" s="267"/>
      <c r="BG31" s="267"/>
      <c r="BH31" s="267"/>
      <c r="BI31" s="267"/>
      <c r="BJ31" s="267"/>
      <c r="BK31" s="270"/>
      <c r="BL31" s="272">
        <f>BL30</f>
        <v>0</v>
      </c>
      <c r="BM31" s="250"/>
      <c r="BN31" s="250"/>
      <c r="BO31" s="250"/>
      <c r="BP31" s="250"/>
      <c r="BQ31" s="250"/>
      <c r="BR31" s="250"/>
      <c r="BS31" s="250"/>
      <c r="BT31" s="250"/>
      <c r="BU31" s="250"/>
      <c r="BV31" s="250"/>
      <c r="BW31" s="250"/>
      <c r="BX31" s="250"/>
      <c r="BY31" s="250"/>
      <c r="BZ31" s="250"/>
      <c r="CA31" s="250"/>
      <c r="CB31" s="250"/>
      <c r="CC31" s="250"/>
      <c r="CD31" s="250"/>
      <c r="CE31" s="273"/>
      <c r="CF31" s="249">
        <f>CF30</f>
        <v>0</v>
      </c>
      <c r="CG31" s="250"/>
      <c r="CH31" s="250"/>
      <c r="CI31" s="250"/>
      <c r="CJ31" s="250"/>
      <c r="CK31" s="250"/>
      <c r="CL31" s="250"/>
      <c r="CM31" s="250"/>
      <c r="CN31" s="250"/>
      <c r="CO31" s="250"/>
      <c r="CP31" s="250"/>
      <c r="CQ31" s="250"/>
      <c r="CR31" s="250"/>
      <c r="CS31" s="250"/>
      <c r="CT31" s="250"/>
      <c r="CU31" s="250"/>
      <c r="CV31" s="250"/>
      <c r="CW31" s="250"/>
      <c r="CX31" s="250"/>
      <c r="CY31" s="251"/>
      <c r="CZ31" s="249">
        <f>CZ30</f>
        <v>0</v>
      </c>
      <c r="DA31" s="250"/>
      <c r="DB31" s="250"/>
      <c r="DC31" s="250"/>
      <c r="DD31" s="250"/>
      <c r="DE31" s="250"/>
      <c r="DF31" s="250"/>
      <c r="DG31" s="250"/>
      <c r="DH31" s="250"/>
      <c r="DI31" s="250"/>
      <c r="DJ31" s="250"/>
      <c r="DK31" s="250"/>
      <c r="DL31" s="250"/>
      <c r="DM31" s="250"/>
      <c r="DN31" s="250"/>
      <c r="DO31" s="250"/>
      <c r="DP31" s="250"/>
      <c r="DQ31" s="250"/>
      <c r="DR31" s="250"/>
      <c r="DS31" s="251"/>
      <c r="DT31" s="249">
        <f>DT30</f>
        <v>0</v>
      </c>
      <c r="DU31" s="250"/>
      <c r="DV31" s="250"/>
      <c r="DW31" s="250"/>
      <c r="DX31" s="250"/>
      <c r="DY31" s="250"/>
      <c r="DZ31" s="250"/>
      <c r="EA31" s="250"/>
      <c r="EB31" s="250"/>
      <c r="EC31" s="250"/>
      <c r="ED31" s="250"/>
      <c r="EE31" s="250"/>
      <c r="EF31" s="250"/>
      <c r="EG31" s="250"/>
      <c r="EH31" s="250"/>
      <c r="EI31" s="250"/>
      <c r="EJ31" s="250"/>
      <c r="EK31" s="250"/>
      <c r="EL31" s="250"/>
      <c r="EM31" s="251"/>
    </row>
    <row r="33" spans="1:103" s="30" customFormat="1" ht="9.75" x14ac:dyDescent="0.2">
      <c r="E33" s="30" t="s">
        <v>53</v>
      </c>
    </row>
    <row r="34" spans="1:103" s="32" customFormat="1" ht="10.5" customHeight="1" x14ac:dyDescent="0.2">
      <c r="A34" s="15" t="s">
        <v>163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</row>
    <row r="35" spans="1:103" s="31" customFormat="1" ht="58.5" customHeight="1" x14ac:dyDescent="0.2">
      <c r="A35" s="225" t="s">
        <v>164</v>
      </c>
      <c r="B35" s="225"/>
      <c r="C35" s="225"/>
      <c r="D35" s="225"/>
      <c r="E35" s="225"/>
      <c r="F35" s="225"/>
      <c r="G35" s="225"/>
      <c r="H35" s="225"/>
      <c r="I35" s="225"/>
      <c r="J35" s="225"/>
      <c r="K35" s="225"/>
      <c r="L35" s="225"/>
      <c r="M35" s="225"/>
      <c r="N35" s="225"/>
      <c r="O35" s="225"/>
      <c r="P35" s="225"/>
      <c r="Q35" s="225"/>
      <c r="R35" s="225"/>
      <c r="S35" s="225"/>
      <c r="T35" s="225"/>
      <c r="U35" s="225"/>
      <c r="V35" s="225"/>
      <c r="W35" s="225"/>
      <c r="X35" s="225"/>
      <c r="Y35" s="225"/>
      <c r="Z35" s="225"/>
      <c r="AA35" s="225"/>
      <c r="AB35" s="225"/>
      <c r="AC35" s="225"/>
      <c r="AD35" s="225"/>
      <c r="AE35" s="225"/>
      <c r="AF35" s="225"/>
      <c r="AG35" s="225"/>
      <c r="AH35" s="225"/>
      <c r="AI35" s="225"/>
      <c r="AJ35" s="225"/>
      <c r="AK35" s="225"/>
      <c r="AL35" s="225"/>
      <c r="AM35" s="225"/>
      <c r="AN35" s="225"/>
      <c r="AO35" s="225"/>
      <c r="AP35" s="225"/>
      <c r="AQ35" s="225"/>
      <c r="AR35" s="225"/>
      <c r="AS35" s="225"/>
      <c r="AT35" s="225"/>
      <c r="AU35" s="225"/>
      <c r="AV35" s="225"/>
      <c r="AW35" s="225"/>
      <c r="AX35" s="225"/>
      <c r="AY35" s="225"/>
      <c r="AZ35" s="225"/>
      <c r="BA35" s="225"/>
      <c r="BB35" s="225"/>
      <c r="BC35" s="225"/>
      <c r="BD35" s="225"/>
      <c r="BE35" s="225"/>
      <c r="BF35" s="225"/>
      <c r="BG35" s="225"/>
      <c r="BH35" s="225"/>
      <c r="BI35" s="225"/>
      <c r="BJ35" s="225"/>
      <c r="BK35" s="225"/>
      <c r="BL35" s="225"/>
      <c r="BM35" s="225"/>
      <c r="BN35" s="225"/>
      <c r="BO35" s="225"/>
      <c r="BP35" s="225"/>
      <c r="BQ35" s="225"/>
      <c r="BR35" s="225"/>
      <c r="BS35" s="225"/>
      <c r="BT35" s="225"/>
      <c r="BU35" s="225"/>
      <c r="BV35" s="225"/>
      <c r="BW35" s="225"/>
      <c r="BX35" s="225"/>
      <c r="BY35" s="225"/>
      <c r="BZ35" s="225"/>
      <c r="CA35" s="225"/>
      <c r="CB35" s="225"/>
      <c r="CC35" s="225"/>
      <c r="CD35" s="225"/>
      <c r="CE35" s="225"/>
      <c r="CF35" s="225"/>
      <c r="CG35" s="225"/>
      <c r="CH35" s="225"/>
      <c r="CI35" s="225"/>
      <c r="CJ35" s="225"/>
      <c r="CK35" s="225"/>
      <c r="CL35" s="225"/>
      <c r="CM35" s="225"/>
      <c r="CN35" s="225"/>
      <c r="CO35" s="225"/>
      <c r="CP35" s="225"/>
      <c r="CQ35" s="225"/>
      <c r="CR35" s="225"/>
      <c r="CS35" s="225"/>
      <c r="CT35" s="225"/>
      <c r="CU35" s="225"/>
      <c r="CV35" s="225"/>
      <c r="CW35" s="225"/>
      <c r="CX35" s="225"/>
      <c r="CY35" s="225"/>
    </row>
    <row r="36" spans="1:103" s="32" customFormat="1" ht="10.5" customHeight="1" x14ac:dyDescent="0.2">
      <c r="A36" s="15" t="s">
        <v>165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</row>
    <row r="37" spans="1:103" s="32" customFormat="1" ht="10.5" customHeight="1" x14ac:dyDescent="0.2">
      <c r="A37" s="15" t="s">
        <v>166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</row>
    <row r="38" spans="1:103" s="32" customFormat="1" ht="10.5" customHeight="1" x14ac:dyDescent="0.2">
      <c r="A38" s="15" t="s">
        <v>167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</row>
    <row r="39" spans="1:103" s="13" customFormat="1" ht="30" customHeight="1" x14ac:dyDescent="0.2">
      <c r="A39" s="225" t="s">
        <v>168</v>
      </c>
      <c r="B39" s="225"/>
      <c r="C39" s="225"/>
      <c r="D39" s="225"/>
      <c r="E39" s="225"/>
      <c r="F39" s="225"/>
      <c r="G39" s="225"/>
      <c r="H39" s="225"/>
      <c r="I39" s="225"/>
      <c r="J39" s="225"/>
      <c r="K39" s="225"/>
      <c r="L39" s="225"/>
      <c r="M39" s="225"/>
      <c r="N39" s="225"/>
      <c r="O39" s="225"/>
      <c r="P39" s="225"/>
      <c r="Q39" s="225"/>
      <c r="R39" s="225"/>
      <c r="S39" s="225"/>
      <c r="T39" s="225"/>
      <c r="U39" s="225"/>
      <c r="V39" s="225"/>
      <c r="W39" s="225"/>
      <c r="X39" s="225"/>
      <c r="Y39" s="225"/>
      <c r="Z39" s="225"/>
      <c r="AA39" s="225"/>
      <c r="AB39" s="225"/>
      <c r="AC39" s="225"/>
      <c r="AD39" s="225"/>
      <c r="AE39" s="225"/>
      <c r="AF39" s="225"/>
      <c r="AG39" s="225"/>
      <c r="AH39" s="225"/>
      <c r="AI39" s="225"/>
      <c r="AJ39" s="225"/>
      <c r="AK39" s="225"/>
      <c r="AL39" s="225"/>
      <c r="AM39" s="225"/>
      <c r="AN39" s="225"/>
      <c r="AO39" s="225"/>
      <c r="AP39" s="225"/>
      <c r="AQ39" s="225"/>
      <c r="AR39" s="225"/>
      <c r="AS39" s="225"/>
      <c r="AT39" s="225"/>
      <c r="AU39" s="225"/>
      <c r="AV39" s="225"/>
      <c r="AW39" s="225"/>
      <c r="AX39" s="225"/>
      <c r="AY39" s="225"/>
      <c r="AZ39" s="225"/>
      <c r="BA39" s="225"/>
      <c r="BB39" s="225"/>
      <c r="BC39" s="225"/>
      <c r="BD39" s="225"/>
      <c r="BE39" s="225"/>
      <c r="BF39" s="225"/>
      <c r="BG39" s="225"/>
      <c r="BH39" s="225"/>
      <c r="BI39" s="225"/>
      <c r="BJ39" s="225"/>
      <c r="BK39" s="225"/>
      <c r="BL39" s="225"/>
      <c r="BM39" s="225"/>
      <c r="BN39" s="225"/>
      <c r="BO39" s="225"/>
      <c r="BP39" s="225"/>
      <c r="BQ39" s="225"/>
      <c r="BR39" s="225"/>
      <c r="BS39" s="225"/>
      <c r="BT39" s="225"/>
      <c r="BU39" s="225"/>
      <c r="BV39" s="225"/>
      <c r="BW39" s="225"/>
      <c r="BX39" s="225"/>
      <c r="BY39" s="225"/>
      <c r="BZ39" s="225"/>
      <c r="CA39" s="225"/>
      <c r="CB39" s="225"/>
      <c r="CC39" s="225"/>
      <c r="CD39" s="225"/>
      <c r="CE39" s="225"/>
      <c r="CF39" s="225"/>
      <c r="CG39" s="225"/>
      <c r="CH39" s="225"/>
      <c r="CI39" s="225"/>
      <c r="CJ39" s="225"/>
      <c r="CK39" s="225"/>
      <c r="CL39" s="225"/>
      <c r="CM39" s="225"/>
      <c r="CN39" s="225"/>
      <c r="CO39" s="225"/>
      <c r="CP39" s="225"/>
      <c r="CQ39" s="225"/>
      <c r="CR39" s="225"/>
      <c r="CS39" s="225"/>
      <c r="CT39" s="225"/>
      <c r="CU39" s="225"/>
      <c r="CV39" s="225"/>
      <c r="CW39" s="225"/>
      <c r="CX39" s="225"/>
      <c r="CY39" s="225"/>
    </row>
  </sheetData>
  <sheetProtection algorithmName="SHA-512" hashValue="RbGny9PuNiy2/qDbUyuhKUonFckiPrlFfP48MOY1bHX58bHwRIQ1CNrdpyGn2P5wCIp3p6OqGOqN3SwWvyAflQ==" saltValue="4Y4oyFaMycZA09D0Z//E4g==" spinCount="100000" sheet="1" objects="1" scenarios="1"/>
  <mergeCells count="224">
    <mergeCell ref="CZ27:DA27"/>
    <mergeCell ref="DB27:DQ27"/>
    <mergeCell ref="DR27:DS27"/>
    <mergeCell ref="CZ28:DS28"/>
    <mergeCell ref="CZ29:DS29"/>
    <mergeCell ref="CZ30:DS30"/>
    <mergeCell ref="CZ31:DS31"/>
    <mergeCell ref="CZ21:DS21"/>
    <mergeCell ref="CZ22:DA22"/>
    <mergeCell ref="DB22:DQ22"/>
    <mergeCell ref="DR22:DS22"/>
    <mergeCell ref="CZ23:DS23"/>
    <mergeCell ref="CZ24:DA24"/>
    <mergeCell ref="DB24:DQ24"/>
    <mergeCell ref="DR24:DS24"/>
    <mergeCell ref="CZ26:DS26"/>
    <mergeCell ref="CZ25:DS25"/>
    <mergeCell ref="CZ16:DS16"/>
    <mergeCell ref="CZ17:DA17"/>
    <mergeCell ref="DB17:DQ17"/>
    <mergeCell ref="DR17:DS17"/>
    <mergeCell ref="CZ18:DA18"/>
    <mergeCell ref="DB18:DQ18"/>
    <mergeCell ref="DR18:DS18"/>
    <mergeCell ref="CZ19:DS19"/>
    <mergeCell ref="CZ20:DS20"/>
    <mergeCell ref="CZ11:DF11"/>
    <mergeCell ref="DG11:DO11"/>
    <mergeCell ref="DP11:DS11"/>
    <mergeCell ref="CZ12:DG12"/>
    <mergeCell ref="DH12:DK12"/>
    <mergeCell ref="DL12:DS12"/>
    <mergeCell ref="CZ13:DS13"/>
    <mergeCell ref="CZ14:DS14"/>
    <mergeCell ref="CZ15:DA15"/>
    <mergeCell ref="DB15:DQ15"/>
    <mergeCell ref="DR15:DS15"/>
    <mergeCell ref="A3:CE3"/>
    <mergeCell ref="AD4:AV4"/>
    <mergeCell ref="AW4:AZ4"/>
    <mergeCell ref="BA4:BD4"/>
    <mergeCell ref="BE4:BH4"/>
    <mergeCell ref="X4:AC4"/>
    <mergeCell ref="A26:J26"/>
    <mergeCell ref="L26:BD26"/>
    <mergeCell ref="BE26:BK26"/>
    <mergeCell ref="BL26:CE26"/>
    <mergeCell ref="A7:M7"/>
    <mergeCell ref="N7:BR7"/>
    <mergeCell ref="BL12:BS12"/>
    <mergeCell ref="BT12:BW12"/>
    <mergeCell ref="L14:BD14"/>
    <mergeCell ref="BE14:BK14"/>
    <mergeCell ref="BL14:CE14"/>
    <mergeCell ref="L17:BD17"/>
    <mergeCell ref="BE17:BK17"/>
    <mergeCell ref="BL17:BM17"/>
    <mergeCell ref="A16:J16"/>
    <mergeCell ref="L16:BD16"/>
    <mergeCell ref="A19:J19"/>
    <mergeCell ref="L19:BD19"/>
    <mergeCell ref="BE19:BK19"/>
    <mergeCell ref="A17:J17"/>
    <mergeCell ref="A11:J13"/>
    <mergeCell ref="K11:BD13"/>
    <mergeCell ref="BE11:BK13"/>
    <mergeCell ref="CF4:CY4"/>
    <mergeCell ref="CF5:CY5"/>
    <mergeCell ref="CF6:CK6"/>
    <mergeCell ref="CL6:CS6"/>
    <mergeCell ref="CT6:CY6"/>
    <mergeCell ref="CF7:CY7"/>
    <mergeCell ref="CF8:CY8"/>
    <mergeCell ref="CF9:CY9"/>
    <mergeCell ref="CF14:CY14"/>
    <mergeCell ref="CH15:CW15"/>
    <mergeCell ref="CX15:CY15"/>
    <mergeCell ref="A15:J15"/>
    <mergeCell ref="L15:BD15"/>
    <mergeCell ref="BE15:BK15"/>
    <mergeCell ref="A14:J14"/>
    <mergeCell ref="BL15:BM15"/>
    <mergeCell ref="CD15:CE15"/>
    <mergeCell ref="BN15:CC15"/>
    <mergeCell ref="BE16:BK16"/>
    <mergeCell ref="A18:J18"/>
    <mergeCell ref="L18:BD18"/>
    <mergeCell ref="BE18:BK18"/>
    <mergeCell ref="CF13:CY13"/>
    <mergeCell ref="CF15:CG15"/>
    <mergeCell ref="CM11:CU11"/>
    <mergeCell ref="CV11:CY11"/>
    <mergeCell ref="CF12:CM12"/>
    <mergeCell ref="CN12:CQ12"/>
    <mergeCell ref="CR12:CY12"/>
    <mergeCell ref="CF11:CL11"/>
    <mergeCell ref="BL13:CE13"/>
    <mergeCell ref="BS11:CA11"/>
    <mergeCell ref="BX12:CE12"/>
    <mergeCell ref="CB11:CE11"/>
    <mergeCell ref="BL11:BR11"/>
    <mergeCell ref="CX18:CY18"/>
    <mergeCell ref="BL19:CE19"/>
    <mergeCell ref="CF19:CY19"/>
    <mergeCell ref="BL18:BM18"/>
    <mergeCell ref="BN18:CC18"/>
    <mergeCell ref="CD18:CE18"/>
    <mergeCell ref="CF18:CG18"/>
    <mergeCell ref="CF16:CY16"/>
    <mergeCell ref="BN17:CC17"/>
    <mergeCell ref="CD17:CE17"/>
    <mergeCell ref="CF17:CG17"/>
    <mergeCell ref="CH17:CW17"/>
    <mergeCell ref="CX17:CY17"/>
    <mergeCell ref="BL16:CE16"/>
    <mergeCell ref="A21:J21"/>
    <mergeCell ref="L21:BD21"/>
    <mergeCell ref="BE21:BK21"/>
    <mergeCell ref="BL21:CE21"/>
    <mergeCell ref="CD22:CE22"/>
    <mergeCell ref="BL22:BM22"/>
    <mergeCell ref="CF20:CY20"/>
    <mergeCell ref="A20:J20"/>
    <mergeCell ref="L20:BD20"/>
    <mergeCell ref="BE20:BK20"/>
    <mergeCell ref="CF21:CY21"/>
    <mergeCell ref="A23:J23"/>
    <mergeCell ref="L23:BD23"/>
    <mergeCell ref="BE23:BK23"/>
    <mergeCell ref="BN22:CC22"/>
    <mergeCell ref="CF22:CG22"/>
    <mergeCell ref="CH22:CW22"/>
    <mergeCell ref="CX22:CY22"/>
    <mergeCell ref="A22:J22"/>
    <mergeCell ref="L22:BD22"/>
    <mergeCell ref="BE22:BK22"/>
    <mergeCell ref="A27:J27"/>
    <mergeCell ref="L27:BD27"/>
    <mergeCell ref="BE27:BK27"/>
    <mergeCell ref="BL25:CE25"/>
    <mergeCell ref="CF25:CY25"/>
    <mergeCell ref="A25:J25"/>
    <mergeCell ref="L25:BD25"/>
    <mergeCell ref="BE25:BK25"/>
    <mergeCell ref="CD24:CE24"/>
    <mergeCell ref="CF24:CG24"/>
    <mergeCell ref="CH24:CW24"/>
    <mergeCell ref="CX24:CY24"/>
    <mergeCell ref="BL24:BM24"/>
    <mergeCell ref="BN24:CC24"/>
    <mergeCell ref="A24:J24"/>
    <mergeCell ref="L24:BD24"/>
    <mergeCell ref="BE24:BK24"/>
    <mergeCell ref="CF26:CY26"/>
    <mergeCell ref="L30:BD30"/>
    <mergeCell ref="BL30:CE30"/>
    <mergeCell ref="CF30:CY30"/>
    <mergeCell ref="BE30:BK30"/>
    <mergeCell ref="BL28:CE28"/>
    <mergeCell ref="CF28:CY28"/>
    <mergeCell ref="A28:J28"/>
    <mergeCell ref="L28:BD28"/>
    <mergeCell ref="BE28:BK28"/>
    <mergeCell ref="A31:J31"/>
    <mergeCell ref="L31:BD31"/>
    <mergeCell ref="BE31:BK31"/>
    <mergeCell ref="A35:CY35"/>
    <mergeCell ref="A39:CY39"/>
    <mergeCell ref="BM1:CY1"/>
    <mergeCell ref="BL31:CE31"/>
    <mergeCell ref="CF31:CY31"/>
    <mergeCell ref="BL29:CE29"/>
    <mergeCell ref="CF29:CY29"/>
    <mergeCell ref="CD27:CE27"/>
    <mergeCell ref="CF27:CG27"/>
    <mergeCell ref="CH27:CW27"/>
    <mergeCell ref="CX27:CY27"/>
    <mergeCell ref="BL27:BM27"/>
    <mergeCell ref="BN27:CC27"/>
    <mergeCell ref="BL23:CE23"/>
    <mergeCell ref="CF23:CY23"/>
    <mergeCell ref="BL20:CE20"/>
    <mergeCell ref="CH18:CW18"/>
    <mergeCell ref="A29:J29"/>
    <mergeCell ref="L29:BD29"/>
    <mergeCell ref="BE29:BK29"/>
    <mergeCell ref="A30:J30"/>
    <mergeCell ref="DT11:DZ11"/>
    <mergeCell ref="EA11:EI11"/>
    <mergeCell ref="EJ11:EM11"/>
    <mergeCell ref="DT12:EA12"/>
    <mergeCell ref="EB12:EE12"/>
    <mergeCell ref="EF12:EM12"/>
    <mergeCell ref="DT13:EM13"/>
    <mergeCell ref="DT14:EM14"/>
    <mergeCell ref="DT15:DU15"/>
    <mergeCell ref="DV15:EK15"/>
    <mergeCell ref="EL15:EM15"/>
    <mergeCell ref="DT16:EM16"/>
    <mergeCell ref="DT17:DU17"/>
    <mergeCell ref="DV17:EK17"/>
    <mergeCell ref="EL17:EM17"/>
    <mergeCell ref="DT18:DU18"/>
    <mergeCell ref="DV18:EK18"/>
    <mergeCell ref="EL18:EM18"/>
    <mergeCell ref="DT19:EM19"/>
    <mergeCell ref="DT20:EM20"/>
    <mergeCell ref="DT26:EM26"/>
    <mergeCell ref="DT27:DU27"/>
    <mergeCell ref="DV27:EK27"/>
    <mergeCell ref="EL27:EM27"/>
    <mergeCell ref="DT28:EM28"/>
    <mergeCell ref="DT29:EM29"/>
    <mergeCell ref="DT30:EM30"/>
    <mergeCell ref="DT31:EM31"/>
    <mergeCell ref="DT21:EM21"/>
    <mergeCell ref="DT22:DU22"/>
    <mergeCell ref="DV22:EK22"/>
    <mergeCell ref="EL22:EM22"/>
    <mergeCell ref="DT23:EM23"/>
    <mergeCell ref="DT24:DU24"/>
    <mergeCell ref="DV24:EK24"/>
    <mergeCell ref="EL24:EM24"/>
    <mergeCell ref="DT25:EM25"/>
  </mergeCells>
  <pageMargins left="0.78740157480314965" right="0.6692913385826772" top="0.59055118110236227" bottom="0.39370078740157483" header="0.19685039370078741" footer="0.19685039370078741"/>
  <pageSetup paperSize="9" scale="67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F56375-824D-477D-8BDD-E1CB4C14ABEE}">
  <sheetPr codeName="Лист3">
    <tabColor theme="3" tint="0.59999389629810485"/>
  </sheetPr>
  <dimension ref="B1:Q29"/>
  <sheetViews>
    <sheetView showGridLines="0" showRowColHeaders="0" zoomScaleNormal="100" zoomScaleSheetLayoutView="100" workbookViewId="0">
      <selection activeCell="K9" sqref="K9:L9"/>
    </sheetView>
  </sheetViews>
  <sheetFormatPr defaultRowHeight="12.75" x14ac:dyDescent="0.2"/>
  <cols>
    <col min="1" max="1" width="3.140625" customWidth="1"/>
    <col min="2" max="2" width="6.42578125" customWidth="1"/>
    <col min="5" max="5" width="24" customWidth="1"/>
    <col min="6" max="6" width="4.140625" customWidth="1"/>
    <col min="7" max="7" width="9.28515625" customWidth="1"/>
    <col min="8" max="8" width="4.140625" customWidth="1"/>
    <col min="9" max="9" width="8.85546875" customWidth="1"/>
    <col min="10" max="10" width="17.7109375" customWidth="1"/>
    <col min="11" max="12" width="6.42578125" customWidth="1"/>
    <col min="13" max="13" width="5.42578125" customWidth="1"/>
    <col min="14" max="14" width="5.85546875" customWidth="1"/>
    <col min="15" max="15" width="4.85546875" customWidth="1"/>
    <col min="16" max="16" width="6.7109375" customWidth="1"/>
    <col min="17" max="17" width="8.28515625" customWidth="1"/>
  </cols>
  <sheetData>
    <row r="1" spans="2:17" ht="20.25" x14ac:dyDescent="0.3">
      <c r="D1" s="372" t="s">
        <v>222</v>
      </c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51"/>
    </row>
    <row r="3" spans="2:17" ht="21.75" customHeight="1" x14ac:dyDescent="0.2">
      <c r="B3" s="45"/>
      <c r="C3" s="345" t="s">
        <v>175</v>
      </c>
      <c r="D3" s="346"/>
      <c r="E3" s="347"/>
      <c r="F3" s="366" t="s">
        <v>210</v>
      </c>
      <c r="G3" s="367"/>
      <c r="H3" s="367"/>
      <c r="I3" s="367"/>
      <c r="J3" s="368"/>
      <c r="K3" s="354" t="s">
        <v>218</v>
      </c>
      <c r="L3" s="355"/>
      <c r="M3" s="355"/>
      <c r="N3" s="355"/>
      <c r="O3" s="355"/>
      <c r="P3" s="356"/>
    </row>
    <row r="4" spans="2:17" ht="20.25" customHeight="1" x14ac:dyDescent="0.2">
      <c r="B4" s="48" t="s">
        <v>174</v>
      </c>
      <c r="C4" s="348"/>
      <c r="D4" s="349"/>
      <c r="E4" s="350"/>
      <c r="F4" s="340" t="s">
        <v>220</v>
      </c>
      <c r="G4" s="341"/>
      <c r="H4" s="341"/>
      <c r="I4" s="342"/>
      <c r="J4" s="343" t="s">
        <v>226</v>
      </c>
      <c r="K4" s="357"/>
      <c r="L4" s="358"/>
      <c r="M4" s="358"/>
      <c r="N4" s="358"/>
      <c r="O4" s="358"/>
      <c r="P4" s="359"/>
      <c r="Q4" s="41"/>
    </row>
    <row r="5" spans="2:17" ht="22.5" customHeight="1" x14ac:dyDescent="0.25">
      <c r="B5" s="46"/>
      <c r="C5" s="351"/>
      <c r="D5" s="352"/>
      <c r="E5" s="353"/>
      <c r="F5" s="62">
        <v>20</v>
      </c>
      <c r="G5" s="63">
        <f>'Бухгалтерский баланс'!BL19</f>
        <v>0</v>
      </c>
      <c r="H5" s="62">
        <v>20</v>
      </c>
      <c r="I5" s="63">
        <f>'Бухгалтерский баланс'!CA19</f>
        <v>0</v>
      </c>
      <c r="J5" s="344"/>
      <c r="K5" s="62">
        <v>20</v>
      </c>
      <c r="L5" s="63">
        <f>'Бухгалтерский баланс'!BL19</f>
        <v>0</v>
      </c>
      <c r="M5" s="62">
        <v>20</v>
      </c>
      <c r="N5" s="64">
        <f>'Бухгалтерский баланс'!CA19</f>
        <v>0</v>
      </c>
      <c r="O5" s="62">
        <v>20</v>
      </c>
      <c r="P5" s="63">
        <f>'Бухгалтерский баланс'!CP19</f>
        <v>0</v>
      </c>
      <c r="Q5" s="41"/>
    </row>
    <row r="6" spans="2:17" ht="1.5" hidden="1" customHeight="1" x14ac:dyDescent="0.2">
      <c r="B6" s="45"/>
      <c r="C6" s="45"/>
      <c r="D6" s="47"/>
      <c r="E6" s="47"/>
      <c r="F6" s="65"/>
      <c r="G6" s="65"/>
      <c r="H6" s="65"/>
      <c r="I6" s="66"/>
      <c r="J6" s="66"/>
      <c r="K6" s="65"/>
      <c r="L6" s="67"/>
      <c r="M6" s="65"/>
      <c r="N6" s="68"/>
      <c r="O6" s="65"/>
      <c r="P6" s="69"/>
    </row>
    <row r="7" spans="2:17" ht="15" x14ac:dyDescent="0.2">
      <c r="B7" s="46"/>
      <c r="C7" s="375" t="s">
        <v>176</v>
      </c>
      <c r="D7" s="376"/>
      <c r="E7" s="376"/>
      <c r="F7" s="369">
        <f>'Отчет о прибылях и убытках'!BL14</f>
        <v>0</v>
      </c>
      <c r="G7" s="370"/>
      <c r="H7" s="369">
        <f>'Отчет о прибылях и убытках'!CF14</f>
        <v>0</v>
      </c>
      <c r="I7" s="370"/>
      <c r="J7" s="70">
        <f t="shared" ref="J7:J16" si="0">F7-H7</f>
        <v>0</v>
      </c>
      <c r="K7" s="364" t="str">
        <f>IFERROR(MROUND(('Отчет о прибылях и убытках'!BL14/'Отчет о прибылях и убытках'!CF14*100),0.1),"-")</f>
        <v>-</v>
      </c>
      <c r="L7" s="365"/>
      <c r="M7" s="364" t="str">
        <f>IFERROR(MROUND(('Отчет о прибылях и убытках'!CF14/'Отчет о прибылях и убытках'!CZ14*100),0.1),"-")</f>
        <v>-</v>
      </c>
      <c r="N7" s="365"/>
      <c r="O7" s="364" t="str">
        <f>IFERROR(MROUND(('Отчет о прибылях и убытках'!CZ14/'Отчет о прибылях и убытках'!DT14*100),0.1),"-")</f>
        <v>-</v>
      </c>
      <c r="P7" s="365"/>
    </row>
    <row r="8" spans="2:17" ht="15" x14ac:dyDescent="0.2">
      <c r="B8" s="42"/>
      <c r="C8" s="374" t="s">
        <v>169</v>
      </c>
      <c r="D8" s="374"/>
      <c r="E8" s="374"/>
      <c r="F8" s="360">
        <f>'Отчет о прибылях и убытках'!BN15</f>
        <v>0</v>
      </c>
      <c r="G8" s="361"/>
      <c r="H8" s="360">
        <f>'Отчет о прибылях и убытках'!CH15</f>
        <v>0</v>
      </c>
      <c r="I8" s="361"/>
      <c r="J8" s="70">
        <f t="shared" si="0"/>
        <v>0</v>
      </c>
      <c r="K8" s="362" t="str">
        <f>IFERROR(MROUND(('Отчет о прибылях и убытках'!BN15/'Отчет о прибылях и убытках'!CH15*100),0.1),"-")</f>
        <v>-</v>
      </c>
      <c r="L8" s="363"/>
      <c r="M8" s="362" t="str">
        <f>IFERROR(MROUND(('Отчет о прибылях и убытках'!CH15/'Отчет о прибылях и убытках'!DB15*100),0.1),"-")</f>
        <v>-</v>
      </c>
      <c r="N8" s="363"/>
      <c r="O8" s="362" t="str">
        <f>IFERROR(MROUND(('Отчет о прибылях и убытках'!DB15/'Отчет о прибылях и убытках'!DV15*100),0.1),"-")</f>
        <v>-</v>
      </c>
      <c r="P8" s="363"/>
    </row>
    <row r="9" spans="2:17" ht="15" x14ac:dyDescent="0.2">
      <c r="B9" s="42"/>
      <c r="C9" s="374" t="s">
        <v>170</v>
      </c>
      <c r="D9" s="374"/>
      <c r="E9" s="374"/>
      <c r="F9" s="360">
        <f>'Отчет о прибылях и убытках'!BL30</f>
        <v>0</v>
      </c>
      <c r="G9" s="361"/>
      <c r="H9" s="360">
        <f>'Отчет о прибылях и убытках'!CF30</f>
        <v>0</v>
      </c>
      <c r="I9" s="361"/>
      <c r="J9" s="70">
        <f t="shared" si="0"/>
        <v>0</v>
      </c>
      <c r="K9" s="362" t="str">
        <f>IFERROR(MROUND(('Отчет о прибылях и убытках'!BL30/'Отчет о прибылях и убытках'!CF30*100),0.1),"-")</f>
        <v>-</v>
      </c>
      <c r="L9" s="363"/>
      <c r="M9" s="362" t="str">
        <f>IFERROR(MROUND(('Отчет о прибылях и убытках'!CF30/'Отчет о прибылях и убытках'!CZ30*100),0.1),"-")</f>
        <v>-</v>
      </c>
      <c r="N9" s="363"/>
      <c r="O9" s="362" t="str">
        <f>IFERROR(MROUND(('Отчет о прибылях и убытках'!CZ30/'Отчет о прибылях и убытках'!DT30*100),0.1),"-")</f>
        <v>-</v>
      </c>
      <c r="P9" s="363"/>
    </row>
    <row r="10" spans="2:17" ht="15" x14ac:dyDescent="0.2">
      <c r="B10" s="42"/>
      <c r="C10" s="374" t="s">
        <v>171</v>
      </c>
      <c r="D10" s="374"/>
      <c r="E10" s="374"/>
      <c r="F10" s="360">
        <f>'Бухгалтерский баланс'!BF38</f>
        <v>0</v>
      </c>
      <c r="G10" s="361"/>
      <c r="H10" s="360">
        <f>'Бухгалтерский баланс'!BU38</f>
        <v>0</v>
      </c>
      <c r="I10" s="361"/>
      <c r="J10" s="70">
        <f t="shared" si="0"/>
        <v>0</v>
      </c>
      <c r="K10" s="362" t="str">
        <f>IFERROR(MROUND(('Бухгалтерский баланс'!BF38/'Бухгалтерский баланс'!BU38*100),0.1),"-")</f>
        <v>-</v>
      </c>
      <c r="L10" s="363"/>
      <c r="M10" s="362" t="str">
        <f>IFERROR(MROUND(('Бухгалтерский баланс'!BU38/'Бухгалтерский баланс'!CJ38*100),0.1),"-")</f>
        <v>-</v>
      </c>
      <c r="N10" s="363"/>
      <c r="O10" s="362" t="str">
        <f>IFERROR(MROUND(('Бухгалтерский баланс'!CJ38/'Бухгалтерский баланс'!CY38*100),0.1),"-")</f>
        <v>-</v>
      </c>
      <c r="P10" s="363"/>
    </row>
    <row r="11" spans="2:17" ht="15" x14ac:dyDescent="0.2">
      <c r="B11" s="42"/>
      <c r="C11" s="374" t="s">
        <v>28</v>
      </c>
      <c r="D11" s="374"/>
      <c r="E11" s="374"/>
      <c r="F11" s="360">
        <f>'Бухгалтерский баланс'!BF33</f>
        <v>0</v>
      </c>
      <c r="G11" s="361"/>
      <c r="H11" s="360">
        <f>'Бухгалтерский баланс'!BU33</f>
        <v>0</v>
      </c>
      <c r="I11" s="361"/>
      <c r="J11" s="70">
        <f t="shared" si="0"/>
        <v>0</v>
      </c>
      <c r="K11" s="362" t="str">
        <f>IFERROR(MROUND(('Бухгалтерский баланс'!BF33/'Бухгалтерский баланс'!BU33*100),0.1),"-")</f>
        <v>-</v>
      </c>
      <c r="L11" s="363"/>
      <c r="M11" s="362" t="str">
        <f>IFERROR(MROUND(('Бухгалтерский баланс'!BU33/'Бухгалтерский баланс'!CJ33*100),0.1),"-")</f>
        <v>-</v>
      </c>
      <c r="N11" s="363"/>
      <c r="O11" s="362" t="str">
        <f>IFERROR(MROUND(('Бухгалтерский баланс'!CJ33/'Бухгалтерский баланс'!CY33*100),0.1),"-")</f>
        <v>-</v>
      </c>
      <c r="P11" s="363"/>
    </row>
    <row r="12" spans="2:17" ht="15" x14ac:dyDescent="0.2">
      <c r="B12" s="42"/>
      <c r="C12" s="374" t="s">
        <v>21</v>
      </c>
      <c r="D12" s="374"/>
      <c r="E12" s="374"/>
      <c r="F12" s="360">
        <f>'Бухгалтерский баланс'!BF27</f>
        <v>0</v>
      </c>
      <c r="G12" s="361"/>
      <c r="H12" s="360">
        <f>'Бухгалтерский баланс'!BU27</f>
        <v>0</v>
      </c>
      <c r="I12" s="361"/>
      <c r="J12" s="70">
        <f t="shared" si="0"/>
        <v>0</v>
      </c>
      <c r="K12" s="362" t="str">
        <f>IFERROR(MROUND(('Бухгалтерский баланс'!BF27/'Бухгалтерский баланс'!BU27*100),0.1),"-")</f>
        <v>-</v>
      </c>
      <c r="L12" s="363"/>
      <c r="M12" s="362" t="str">
        <f>IFERROR(MROUND(('Бухгалтерский баланс'!BU27/'Бухгалтерский баланс'!CJ27*100),0.1),"-")</f>
        <v>-</v>
      </c>
      <c r="N12" s="363"/>
      <c r="O12" s="362" t="str">
        <f>IFERROR(MROUND(('Бухгалтерский баланс'!CJ27/'Бухгалтерский баланс'!CY27*100),0.1),"-")</f>
        <v>-</v>
      </c>
      <c r="P12" s="363"/>
    </row>
    <row r="13" spans="2:17" ht="15" x14ac:dyDescent="0.2">
      <c r="B13" s="42"/>
      <c r="C13" s="374" t="s">
        <v>30</v>
      </c>
      <c r="D13" s="374"/>
      <c r="E13" s="374"/>
      <c r="F13" s="360">
        <f>'Бухгалтерский баланс'!BF36</f>
        <v>0</v>
      </c>
      <c r="G13" s="361"/>
      <c r="H13" s="360">
        <f>'Бухгалтерский баланс'!BU36</f>
        <v>0</v>
      </c>
      <c r="I13" s="361"/>
      <c r="J13" s="70">
        <f t="shared" si="0"/>
        <v>0</v>
      </c>
      <c r="K13" s="362" t="str">
        <f>IFERROR(MROUND(('Бухгалтерский баланс'!BF36/'Бухгалтерский баланс'!BU36*100),0.1),"-")</f>
        <v>-</v>
      </c>
      <c r="L13" s="363"/>
      <c r="M13" s="362" t="str">
        <f>IFERROR(MROUND(('Бухгалтерский баланс'!BU36/'Бухгалтерский баланс'!CJ36*100),0.1),"-")</f>
        <v>-</v>
      </c>
      <c r="N13" s="363"/>
      <c r="O13" s="362" t="str">
        <f>IFERROR(MROUND(('Бухгалтерский баланс'!CJ36/'Бухгалтерский баланс'!CY36*100),0.1),"-")</f>
        <v>-</v>
      </c>
      <c r="P13" s="363"/>
    </row>
    <row r="14" spans="2:17" ht="15" x14ac:dyDescent="0.2">
      <c r="B14" s="42"/>
      <c r="C14" s="374" t="s">
        <v>50</v>
      </c>
      <c r="D14" s="374"/>
      <c r="E14" s="374"/>
      <c r="F14" s="360">
        <f>'Бухгалтерский баланс'!BF64</f>
        <v>0</v>
      </c>
      <c r="G14" s="361"/>
      <c r="H14" s="360">
        <f>'Бухгалтерский баланс'!BU64</f>
        <v>0</v>
      </c>
      <c r="I14" s="361"/>
      <c r="J14" s="70">
        <f t="shared" si="0"/>
        <v>0</v>
      </c>
      <c r="K14" s="362" t="str">
        <f>IFERROR(MROUND(('Бухгалтерский баланс'!BF64/'Бухгалтерский баланс'!BU64*100),0.1),"-")</f>
        <v>-</v>
      </c>
      <c r="L14" s="363"/>
      <c r="M14" s="362" t="str">
        <f>IFERROR(MROUND(('Бухгалтерский баланс'!BU64/'Бухгалтерский баланс'!CJ64*100),0.1),"-")</f>
        <v>-</v>
      </c>
      <c r="N14" s="363"/>
      <c r="O14" s="362" t="str">
        <f>IFERROR(MROUND(('Бухгалтерский баланс'!CJ64/'Бухгалтерский баланс'!CJ64*100),0.1),"-")</f>
        <v>-</v>
      </c>
      <c r="P14" s="363"/>
    </row>
    <row r="15" spans="2:17" ht="15" x14ac:dyDescent="0.2">
      <c r="B15" s="42"/>
      <c r="C15" s="374" t="s">
        <v>172</v>
      </c>
      <c r="D15" s="374"/>
      <c r="E15" s="374"/>
      <c r="F15" s="360">
        <f>'Бухгалтерский баланс'!BF62</f>
        <v>0</v>
      </c>
      <c r="G15" s="361"/>
      <c r="H15" s="360">
        <f>'Бухгалтерский баланс'!BU62</f>
        <v>0</v>
      </c>
      <c r="I15" s="361"/>
      <c r="J15" s="70">
        <f t="shared" si="0"/>
        <v>0</v>
      </c>
      <c r="K15" s="362" t="str">
        <f>IFERROR(MROUND((('Бухгалтерский баланс'!BF62+'Бухгалтерский баланс'!BF56)/('Бухгалтерский баланс'!BU62+'Бухгалтерский баланс'!BU56)*100),0.1),"-")</f>
        <v>-</v>
      </c>
      <c r="L15" s="363"/>
      <c r="M15" s="362" t="str">
        <f>IFERROR(MROUND((('Бухгалтерский баланс'!BU62+'Бухгалтерский баланс'!BU56)/('Бухгалтерский баланс'!CJ62+'Бухгалтерский баланс'!CJ56)*100),0.1),"-")</f>
        <v>-</v>
      </c>
      <c r="N15" s="363"/>
      <c r="O15" s="362" t="str">
        <f>IFERROR(MROUND((('Бухгалтерский баланс'!CJ62+'Бухгалтерский баланс'!CJ56)/('Бухгалтерский баланс'!CY62+'Бухгалтерский баланс'!CY56)*100),0.1),"-")</f>
        <v>-</v>
      </c>
      <c r="P15" s="363"/>
    </row>
    <row r="16" spans="2:17" ht="15" x14ac:dyDescent="0.2">
      <c r="B16" s="42"/>
      <c r="C16" s="374" t="s">
        <v>173</v>
      </c>
      <c r="D16" s="374"/>
      <c r="E16" s="374"/>
      <c r="F16" s="360">
        <f>'Бухгалтерский баланс'!BF54</f>
        <v>0</v>
      </c>
      <c r="G16" s="361"/>
      <c r="H16" s="360">
        <f>'Бухгалтерский баланс'!BU54</f>
        <v>0</v>
      </c>
      <c r="I16" s="361"/>
      <c r="J16" s="70">
        <f t="shared" si="0"/>
        <v>0</v>
      </c>
      <c r="K16" s="362" t="str">
        <f>IFERROR(MROUND(('Бухгалтерский баланс'!BF54/'Бухгалтерский баланс'!BU54*100),0.1),"-")</f>
        <v>-</v>
      </c>
      <c r="L16" s="363"/>
      <c r="M16" s="362" t="str">
        <f>IFERROR(MROUND(('Бухгалтерский баланс'!BU54/'Бухгалтерский баланс'!CJ54*100),0.1),"-")</f>
        <v>-</v>
      </c>
      <c r="N16" s="363"/>
      <c r="O16" s="362" t="str">
        <f>IFERROR(MROUND(('Бухгалтерский баланс'!CJ54/'Бухгалтерский баланс'!CY54*100),0.1),"-")</f>
        <v>-</v>
      </c>
      <c r="P16" s="363"/>
    </row>
    <row r="18" spans="2:15" ht="18" x14ac:dyDescent="0.25">
      <c r="B18" s="57" t="s">
        <v>230</v>
      </c>
      <c r="C18" s="57"/>
      <c r="D18" s="57"/>
    </row>
    <row r="20" spans="2:15" ht="15.75" customHeight="1" x14ac:dyDescent="0.2">
      <c r="B20" s="339" t="str">
        <f>IF(J7&lt;=0,"Снижение выручки в анализируемом периоде - негативный показатель. Следует выяснить и устаранить причины.",IF(J7&gt;0,"Наблюдается рост выручки в отчетном периоде, что является положительным показателем развития компании"))</f>
        <v>Снижение выручки в анализируемом периоде - негативный показатель. Следует выяснить и устаранить причины.</v>
      </c>
      <c r="C20" s="339"/>
      <c r="D20" s="339"/>
      <c r="E20" s="339"/>
      <c r="F20" s="339"/>
      <c r="G20" s="339"/>
      <c r="H20" s="339"/>
      <c r="I20" s="339"/>
      <c r="J20" s="339"/>
      <c r="K20" s="339"/>
      <c r="L20" s="339"/>
      <c r="M20" s="339"/>
      <c r="N20" s="339"/>
      <c r="O20" s="339"/>
    </row>
    <row r="21" spans="2:15" x14ac:dyDescent="0.2"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</row>
    <row r="22" spans="2:15" ht="22.5" customHeight="1" x14ac:dyDescent="0.2">
      <c r="B22" s="339" t="str">
        <f>IF(J8&lt;=0,"Снижение себестоимости в анализируемом периоде - положительный показатель.",IF(J8&gt;0,"Наблюдается рост себестоимости в анализируемом  периоде, что негативно отражается на конечном результате деятельности компании. Следует усилить мероприятия по снижению себестоимости."))</f>
        <v>Снижение себестоимости в анализируемом периоде - положительный показатель.</v>
      </c>
      <c r="C22" s="339"/>
      <c r="D22" s="339"/>
      <c r="E22" s="339"/>
      <c r="F22" s="339"/>
      <c r="G22" s="339"/>
      <c r="H22" s="339"/>
      <c r="I22" s="339"/>
      <c r="J22" s="339"/>
      <c r="K22" s="339"/>
      <c r="L22" s="339"/>
      <c r="M22" s="339"/>
      <c r="N22" s="339"/>
      <c r="O22" s="339"/>
    </row>
    <row r="23" spans="2:15" x14ac:dyDescent="0.2"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</row>
    <row r="24" spans="2:15" ht="45.75" customHeight="1" x14ac:dyDescent="0.2">
      <c r="B24" s="339" t="str">
        <f>IF(J13&lt;=0,"Снижение дебиторской задолженности  - условно-положительный показатель при соблюдении некоторых условий. Так: отсутствуют признаки снижения продаж, нет причин для  снижения спроса,  качество работы с дебиторской задолженностью не вызывает сомнений и т.д ",IF(J13&gt;0,"Рост дебиторской задолженности при наличии роста продаж, увеличении отсрочек платежа по гарантийным письмам, отсутствии претензий к работе менеджеров и т.д. можно расценивать как положительный фактор"))</f>
        <v xml:space="preserve">Снижение дебиторской задолженности  - условно-положительный показатель при соблюдении некоторых условий. Так: отсутствуют признаки снижения продаж, нет причин для  снижения спроса,  качество работы с дебиторской задолженностью не вызывает сомнений и т.д </v>
      </c>
      <c r="C24" s="339" t="b">
        <f t="shared" ref="C24:O24" si="1">IF(K12&lt;0,"Снижение дебиторской задолженности  - условно положительный показатель при соблюдении некоторых условий. Например: отсутствуют признаки снижения продаж, нет причин для  снижения спроса,  работа с дебиторкой не вызывает сомнений и т.д ")</f>
        <v>0</v>
      </c>
      <c r="D24" s="339" t="b">
        <f t="shared" si="1"/>
        <v>0</v>
      </c>
      <c r="E24" s="339" t="b">
        <f t="shared" si="1"/>
        <v>0</v>
      </c>
      <c r="F24" s="339" t="b">
        <f t="shared" si="1"/>
        <v>0</v>
      </c>
      <c r="G24" s="339" t="b">
        <f t="shared" si="1"/>
        <v>0</v>
      </c>
      <c r="H24" s="339" t="b">
        <f t="shared" si="1"/>
        <v>0</v>
      </c>
      <c r="I24" s="339" t="b">
        <f t="shared" si="1"/>
        <v>0</v>
      </c>
      <c r="J24" s="339" t="b">
        <f t="shared" si="1"/>
        <v>0</v>
      </c>
      <c r="K24" s="339" t="b">
        <f t="shared" si="1"/>
        <v>0</v>
      </c>
      <c r="L24" s="339" t="b">
        <f t="shared" si="1"/>
        <v>0</v>
      </c>
      <c r="M24" s="339" t="b">
        <f t="shared" si="1"/>
        <v>0</v>
      </c>
      <c r="N24" s="339" t="b">
        <f t="shared" si="1"/>
        <v>0</v>
      </c>
      <c r="O24" s="339" t="b">
        <f t="shared" si="1"/>
        <v>0</v>
      </c>
    </row>
    <row r="25" spans="2:15" x14ac:dyDescent="0.2"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</row>
    <row r="26" spans="2:15" ht="48.75" customHeight="1" x14ac:dyDescent="0.2">
      <c r="B26" s="371" t="str">
        <f>IF(J14&lt;=0,"Снижение кредиторской задолженности  способствует росту ликвидности, если при этом  отсутствуют признаки нарушения сроков оплат поставщикам, качество работы с кредиторской задолженностью не вызывает сомнений и т.д ",IF(J14&gt;0,"Рост кредиторской  задолженности при снижении уровня продаж, наличии систематических кассовых разрывов, и т.д. следует расценивать как негативный фактор и принять меры для  исправления ситуации"))</f>
        <v xml:space="preserve">Снижение кредиторской задолженности  способствует росту ликвидности, если при этом  отсутствуют признаки нарушения сроков оплат поставщикам, качество работы с кредиторской задолженностью не вызывает сомнений и т.д </v>
      </c>
      <c r="C26" s="371" t="b">
        <f t="shared" ref="C26" si="2">IF(K14&lt;0,"Снижение дебиторской задолженности  - условно положительный показатель при соблюдении некоторых условий. Например: отсутствуют признаки снижения продаж, нет причин для  снижения спроса,  работа с дебиторкой не вызывает сомнений и т.д ")</f>
        <v>0</v>
      </c>
      <c r="D26" s="371" t="b">
        <f t="shared" ref="D26" si="3">IF(L14&lt;0,"Снижение дебиторской задолженности  - условно положительный показатель при соблюдении некоторых условий. Например: отсутствуют признаки снижения продаж, нет причин для  снижения спроса,  работа с дебиторкой не вызывает сомнений и т.д ")</f>
        <v>0</v>
      </c>
      <c r="E26" s="371" t="b">
        <f t="shared" ref="E26" si="4">IF(M14&lt;0,"Снижение дебиторской задолженности  - условно положительный показатель при соблюдении некоторых условий. Например: отсутствуют признаки снижения продаж, нет причин для  снижения спроса,  работа с дебиторкой не вызывает сомнений и т.д ")</f>
        <v>0</v>
      </c>
      <c r="F26" s="371" t="b">
        <f t="shared" ref="F26" si="5">IF(N14&lt;0,"Снижение дебиторской задолженности  - условно положительный показатель при соблюдении некоторых условий. Например: отсутствуют признаки снижения продаж, нет причин для  снижения спроса,  работа с дебиторкой не вызывает сомнений и т.д ")</f>
        <v>0</v>
      </c>
      <c r="G26" s="371" t="b">
        <f t="shared" ref="G26" si="6">IF(O14&lt;0,"Снижение дебиторской задолженности  - условно положительный показатель при соблюдении некоторых условий. Например: отсутствуют признаки снижения продаж, нет причин для  снижения спроса,  работа с дебиторкой не вызывает сомнений и т.д ")</f>
        <v>0</v>
      </c>
      <c r="H26" s="371" t="b">
        <f t="shared" ref="H26" si="7">IF(P14&lt;0,"Снижение дебиторской задолженности  - условно положительный показатель при соблюдении некоторых условий. Например: отсутствуют признаки снижения продаж, нет причин для  снижения спроса,  работа с дебиторкой не вызывает сомнений и т.д ")</f>
        <v>0</v>
      </c>
      <c r="I26" s="371" t="b">
        <f t="shared" ref="I26" si="8">IF(Q14&lt;0,"Снижение дебиторской задолженности  - условно положительный показатель при соблюдении некоторых условий. Например: отсутствуют признаки снижения продаж, нет причин для  снижения спроса,  работа с дебиторкой не вызывает сомнений и т.д ")</f>
        <v>0</v>
      </c>
      <c r="J26" s="371" t="b">
        <f t="shared" ref="J26" si="9">IF(R14&lt;0,"Снижение дебиторской задолженности  - условно положительный показатель при соблюдении некоторых условий. Например: отсутствуют признаки снижения продаж, нет причин для  снижения спроса,  работа с дебиторкой не вызывает сомнений и т.д ")</f>
        <v>0</v>
      </c>
      <c r="K26" s="371" t="b">
        <f t="shared" ref="K26" si="10">IF(S14&lt;0,"Снижение дебиторской задолженности  - условно положительный показатель при соблюдении некоторых условий. Например: отсутствуют признаки снижения продаж, нет причин для  снижения спроса,  работа с дебиторкой не вызывает сомнений и т.д ")</f>
        <v>0</v>
      </c>
      <c r="L26" s="371" t="b">
        <f t="shared" ref="L26" si="11">IF(T14&lt;0,"Снижение дебиторской задолженности  - условно положительный показатель при соблюдении некоторых условий. Например: отсутствуют признаки снижения продаж, нет причин для  снижения спроса,  работа с дебиторкой не вызывает сомнений и т.д ")</f>
        <v>0</v>
      </c>
      <c r="M26" s="371" t="b">
        <f t="shared" ref="M26" si="12">IF(U14&lt;0,"Снижение дебиторской задолженности  - условно положительный показатель при соблюдении некоторых условий. Например: отсутствуют признаки снижения продаж, нет причин для  снижения спроса,  работа с дебиторкой не вызывает сомнений и т.д ")</f>
        <v>0</v>
      </c>
      <c r="N26" s="371" t="b">
        <f t="shared" ref="N26" si="13">IF(V14&lt;0,"Снижение дебиторской задолженности  - условно положительный показатель при соблюдении некоторых условий. Например: отсутствуют признаки снижения продаж, нет причин для  снижения спроса,  работа с дебиторкой не вызывает сомнений и т.д ")</f>
        <v>0</v>
      </c>
      <c r="O26" s="371" t="b">
        <f t="shared" ref="O26" si="14">IF(W14&lt;0,"Снижение дебиторской задолженности  - условно положительный показатель при соблюдении некоторых условий. Например: отсутствуют признаки снижения продаж, нет причин для  снижения спроса,  работа с дебиторкой не вызывает сомнений и т.д ")</f>
        <v>0</v>
      </c>
    </row>
    <row r="27" spans="2:15" x14ac:dyDescent="0.2"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</row>
    <row r="28" spans="2:15" ht="38.25" customHeight="1" x14ac:dyDescent="0.2">
      <c r="B28" s="339" t="str">
        <f>IF(J16&gt;0,"Чистые активы – это важнейший финансовый показатель, рост которого говорит об эффективной работе бизнеса. Снижение чистых активов до уровня, не превышающего величину  уставного капитала, законом запрещено",IF(J16&lt;=0,"Отрицательный показатель. Снижение чистых активов до уровня, не превышающего величину,  уставного капитала законом запрещено."))</f>
        <v>Отрицательный показатель. Снижение чистых активов до уровня, не превышающего величину,  уставного капитала законом запрещено.</v>
      </c>
      <c r="C28" s="339"/>
      <c r="D28" s="339"/>
      <c r="E28" s="339"/>
      <c r="F28" s="339"/>
      <c r="G28" s="339"/>
      <c r="H28" s="339"/>
      <c r="I28" s="339"/>
      <c r="J28" s="339"/>
      <c r="K28" s="339"/>
      <c r="L28" s="339"/>
      <c r="M28" s="339"/>
      <c r="N28" s="339"/>
      <c r="O28" s="339"/>
    </row>
    <row r="29" spans="2:15" x14ac:dyDescent="0.2"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</row>
  </sheetData>
  <sheetProtection algorithmName="SHA-512" hashValue="6zpBAbDYmmBbTRyKzldfi50keZDKa/KVU7isSJR3d230cIGJkd1SsCY4PZLMmF5/PECn0HaHcOj29FXPoyAI7A==" saltValue="NtxFg5DcTfxWucyl095A7Q==" spinCount="100000" sheet="1" objects="1" scenarios="1"/>
  <mergeCells count="71">
    <mergeCell ref="B22:O22"/>
    <mergeCell ref="B20:O20"/>
    <mergeCell ref="B26:O26"/>
    <mergeCell ref="B28:O28"/>
    <mergeCell ref="D1:N1"/>
    <mergeCell ref="C13:E13"/>
    <mergeCell ref="C14:E14"/>
    <mergeCell ref="C15:E15"/>
    <mergeCell ref="C16:E16"/>
    <mergeCell ref="C7:E7"/>
    <mergeCell ref="C8:E8"/>
    <mergeCell ref="C9:E9"/>
    <mergeCell ref="C10:E10"/>
    <mergeCell ref="C11:E11"/>
    <mergeCell ref="C12:E12"/>
    <mergeCell ref="F7:G7"/>
    <mergeCell ref="F16:G16"/>
    <mergeCell ref="F3:J3"/>
    <mergeCell ref="K7:L7"/>
    <mergeCell ref="K8:L8"/>
    <mergeCell ref="K9:L9"/>
    <mergeCell ref="K10:L10"/>
    <mergeCell ref="K11:L11"/>
    <mergeCell ref="K12:L12"/>
    <mergeCell ref="K13:L13"/>
    <mergeCell ref="K14:L14"/>
    <mergeCell ref="K15:L15"/>
    <mergeCell ref="K16:L16"/>
    <mergeCell ref="H7:I7"/>
    <mergeCell ref="H8:I8"/>
    <mergeCell ref="F9:G9"/>
    <mergeCell ref="H15:I15"/>
    <mergeCell ref="M16:N16"/>
    <mergeCell ref="M7:N7"/>
    <mergeCell ref="M8:N8"/>
    <mergeCell ref="M9:N9"/>
    <mergeCell ref="M10:N10"/>
    <mergeCell ref="M11:N11"/>
    <mergeCell ref="H16:I16"/>
    <mergeCell ref="H9:I9"/>
    <mergeCell ref="H10:I10"/>
    <mergeCell ref="H11:I11"/>
    <mergeCell ref="H12:I12"/>
    <mergeCell ref="F8:G8"/>
    <mergeCell ref="F15:G15"/>
    <mergeCell ref="O13:P13"/>
    <mergeCell ref="O14:P14"/>
    <mergeCell ref="O15:P15"/>
    <mergeCell ref="M15:N15"/>
    <mergeCell ref="O16:P16"/>
    <mergeCell ref="O7:P7"/>
    <mergeCell ref="O8:P8"/>
    <mergeCell ref="O9:P9"/>
    <mergeCell ref="O10:P10"/>
    <mergeCell ref="O11:P11"/>
    <mergeCell ref="B24:O24"/>
    <mergeCell ref="F4:I4"/>
    <mergeCell ref="J4:J5"/>
    <mergeCell ref="C3:E5"/>
    <mergeCell ref="K3:P4"/>
    <mergeCell ref="H14:I14"/>
    <mergeCell ref="H13:I13"/>
    <mergeCell ref="M12:N12"/>
    <mergeCell ref="M13:N13"/>
    <mergeCell ref="M14:N14"/>
    <mergeCell ref="F14:G14"/>
    <mergeCell ref="F10:G10"/>
    <mergeCell ref="F11:G11"/>
    <mergeCell ref="F12:G12"/>
    <mergeCell ref="F13:G13"/>
    <mergeCell ref="O12:P12"/>
  </mergeCells>
  <conditionalFormatting sqref="K7 M7 O7 K11:K12 M11:M12 O11:O12">
    <cfRule type="cellIs" dxfId="39" priority="18" operator="lessThan">
      <formula>100</formula>
    </cfRule>
    <cfRule type="cellIs" dxfId="38" priority="19" operator="greaterThan">
      <formula>100</formula>
    </cfRule>
  </conditionalFormatting>
  <conditionalFormatting sqref="K8 M8 O8">
    <cfRule type="cellIs" dxfId="37" priority="16" operator="lessThan">
      <formula>100</formula>
    </cfRule>
    <cfRule type="cellIs" dxfId="36" priority="17" operator="greaterThan">
      <formula>100</formula>
    </cfRule>
  </conditionalFormatting>
  <conditionalFormatting sqref="K9 M9 O9">
    <cfRule type="cellIs" dxfId="35" priority="14" operator="lessThan">
      <formula>100</formula>
    </cfRule>
    <cfRule type="cellIs" dxfId="34" priority="15" operator="greaterThan">
      <formula>100</formula>
    </cfRule>
  </conditionalFormatting>
  <conditionalFormatting sqref="K10 M10 O10">
    <cfRule type="cellIs" dxfId="33" priority="12" operator="lessThan">
      <formula>100</formula>
    </cfRule>
    <cfRule type="cellIs" dxfId="32" priority="13" operator="greaterThan">
      <formula>100</formula>
    </cfRule>
  </conditionalFormatting>
  <conditionalFormatting sqref="K13 M13 O13">
    <cfRule type="cellIs" dxfId="31" priority="8" operator="lessThan">
      <formula>100</formula>
    </cfRule>
    <cfRule type="cellIs" dxfId="30" priority="9" operator="greaterThan">
      <formula>100</formula>
    </cfRule>
  </conditionalFormatting>
  <conditionalFormatting sqref="K14 M14 O14">
    <cfRule type="cellIs" dxfId="29" priority="6" operator="lessThan">
      <formula>100</formula>
    </cfRule>
    <cfRule type="cellIs" dxfId="28" priority="7" operator="greaterThan">
      <formula>100</formula>
    </cfRule>
  </conditionalFormatting>
  <conditionalFormatting sqref="K7:K14 M7:M14 O7:O14">
    <cfRule type="cellIs" dxfId="27" priority="5" operator="equal">
      <formula>100</formula>
    </cfRule>
  </conditionalFormatting>
  <conditionalFormatting sqref="K15 M15 O15">
    <cfRule type="cellIs" dxfId="26" priority="3" operator="lessThan">
      <formula>100</formula>
    </cfRule>
    <cfRule type="cellIs" dxfId="25" priority="4" operator="greaterThan">
      <formula>100</formula>
    </cfRule>
  </conditionalFormatting>
  <conditionalFormatting sqref="K16 M16 O16">
    <cfRule type="cellIs" dxfId="24" priority="1" operator="lessThan">
      <formula>100</formula>
    </cfRule>
    <cfRule type="cellIs" dxfId="23" priority="2" operator="greaterThan">
      <formula>100</formula>
    </cfRule>
  </conditionalFormatting>
  <pageMargins left="0.7" right="0.7" top="0.75" bottom="0.75" header="0.3" footer="0.3"/>
  <pageSetup paperSize="9" scale="92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3BE42A-3275-43BA-88C7-55EF31428A2F}">
  <sheetPr codeName="Лист4">
    <tabColor theme="3" tint="0.59999389629810485"/>
  </sheetPr>
  <dimension ref="B2:M19"/>
  <sheetViews>
    <sheetView showGridLines="0" showRowColHeaders="0" zoomScaleNormal="100" zoomScaleSheetLayoutView="100" workbookViewId="0">
      <selection activeCell="C13" sqref="C13:M19"/>
    </sheetView>
  </sheetViews>
  <sheetFormatPr defaultRowHeight="12.75" x14ac:dyDescent="0.2"/>
  <cols>
    <col min="2" max="2" width="17.5703125" customWidth="1"/>
    <col min="3" max="3" width="48.85546875" customWidth="1"/>
    <col min="4" max="4" width="0.5703125" customWidth="1"/>
    <col min="5" max="5" width="0.7109375" customWidth="1"/>
    <col min="6" max="6" width="0.5703125" customWidth="1"/>
    <col min="8" max="8" width="4.140625" customWidth="1"/>
    <col min="9" max="9" width="9.42578125" customWidth="1"/>
    <col min="10" max="10" width="4.140625" customWidth="1"/>
    <col min="11" max="11" width="8.5703125" customWidth="1"/>
    <col min="12" max="12" width="4.140625" customWidth="1"/>
    <col min="13" max="13" width="9.140625" customWidth="1"/>
  </cols>
  <sheetData>
    <row r="2" spans="2:13" ht="20.25" x14ac:dyDescent="0.3">
      <c r="B2" s="377" t="s">
        <v>190</v>
      </c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</row>
    <row r="3" spans="2:13" ht="5.25" customHeight="1" x14ac:dyDescent="0.2"/>
    <row r="4" spans="2:13" ht="16.5" customHeight="1" x14ac:dyDescent="0.2">
      <c r="B4" s="380" t="s">
        <v>208</v>
      </c>
      <c r="C4" s="381"/>
      <c r="D4" s="381"/>
      <c r="E4" s="381"/>
      <c r="F4" s="382"/>
      <c r="G4" s="386" t="s">
        <v>189</v>
      </c>
      <c r="H4" s="340" t="s">
        <v>219</v>
      </c>
      <c r="I4" s="341"/>
      <c r="J4" s="341"/>
      <c r="K4" s="341"/>
      <c r="L4" s="341"/>
      <c r="M4" s="342"/>
    </row>
    <row r="5" spans="2:13" ht="15.75" x14ac:dyDescent="0.25">
      <c r="B5" s="383"/>
      <c r="C5" s="384"/>
      <c r="D5" s="384"/>
      <c r="E5" s="384"/>
      <c r="F5" s="385"/>
      <c r="G5" s="387"/>
      <c r="H5" s="62">
        <v>20</v>
      </c>
      <c r="I5" s="64">
        <f>'Бухгалтерский баланс'!BL19</f>
        <v>0</v>
      </c>
      <c r="J5" s="62">
        <v>20</v>
      </c>
      <c r="K5" s="64">
        <f>'Бухгалтерский баланс'!CA19</f>
        <v>0</v>
      </c>
      <c r="L5" s="62">
        <v>20</v>
      </c>
      <c r="M5" s="63">
        <f>'Бухгалтерский баланс'!CP19</f>
        <v>0</v>
      </c>
    </row>
    <row r="6" spans="2:13" ht="15" x14ac:dyDescent="0.2">
      <c r="B6" s="374" t="s">
        <v>177</v>
      </c>
      <c r="C6" s="374"/>
      <c r="D6" s="374"/>
      <c r="E6" s="374"/>
      <c r="F6" s="374"/>
      <c r="G6" s="71" t="s">
        <v>185</v>
      </c>
      <c r="H6" s="362" t="str">
        <f>IFERROR(MROUND((('Бухгалтерский баланс'!BF38+'Бухгалтерский баланс'!BF36+'Бухгалтерский баланс'!BF33+'Бухгалтерский баланс'!BF35+'Бухгалтерский баланс'!BF37+'Бухгалтерский баланс'!BF39)/'Бухгалтерский баланс'!BF64),0.001),"-")</f>
        <v>-</v>
      </c>
      <c r="I6" s="363"/>
      <c r="J6" s="362" t="str">
        <f>IFERROR(MROUND((('Бухгалтерский баланс'!BU38+'Бухгалтерский баланс'!BU36+'Бухгалтерский баланс'!BU33+'Бухгалтерский баланс'!BU35+'Бухгалтерский баланс'!BU37+'Бухгалтерский баланс'!BU39)/'Бухгалтерский баланс'!BU64),0.001),"-")</f>
        <v>-</v>
      </c>
      <c r="K6" s="363"/>
      <c r="L6" s="362" t="str">
        <f>IFERROR(MROUND((('Бухгалтерский баланс'!CJ38+'Бухгалтерский баланс'!CJ36+'Бухгалтерский баланс'!CJ33+'Бухгалтерский баланс'!CJ35+'Бухгалтерский баланс'!CJ37+'Бухгалтерский баланс'!CJ39)/'Бухгалтерский баланс'!CJ64),0.001),"-")</f>
        <v>-</v>
      </c>
      <c r="M6" s="363"/>
    </row>
    <row r="7" spans="2:13" ht="15" x14ac:dyDescent="0.2">
      <c r="B7" s="378" t="s">
        <v>178</v>
      </c>
      <c r="C7" s="379"/>
      <c r="D7" s="379"/>
      <c r="E7" s="379"/>
      <c r="F7" s="379"/>
      <c r="G7" s="71" t="s">
        <v>186</v>
      </c>
      <c r="H7" s="362" t="str">
        <f>IFERROR(MROUND((('Бухгалтерский баланс'!BF38+'Бухгалтерский баланс'!BF36+'Бухгалтерский баланс'!BF37)/'Бухгалтерский баланс'!BF64),0.001),"-")</f>
        <v>-</v>
      </c>
      <c r="I7" s="363"/>
      <c r="J7" s="362" t="str">
        <f>IFERROR(MROUND((('Бухгалтерский баланс'!BU38+'Бухгалтерский баланс'!BU36+'Бухгалтерский баланс'!BU37)/'Бухгалтерский баланс'!BU64),0.001),"-")</f>
        <v>-</v>
      </c>
      <c r="K7" s="363"/>
      <c r="L7" s="362" t="str">
        <f>IFERROR(MROUND((('Бухгалтерский баланс'!CJ38+'Бухгалтерский баланс'!CJ36+'Бухгалтерский баланс'!CJ37)/'Бухгалтерский баланс'!CJ64),0.001),"-")</f>
        <v>-</v>
      </c>
      <c r="M7" s="363"/>
    </row>
    <row r="8" spans="2:13" ht="15" x14ac:dyDescent="0.2">
      <c r="B8" s="378" t="s">
        <v>179</v>
      </c>
      <c r="C8" s="378"/>
      <c r="D8" s="378"/>
      <c r="E8" s="378"/>
      <c r="F8" s="378"/>
      <c r="G8" s="71" t="s">
        <v>187</v>
      </c>
      <c r="H8" s="362" t="str">
        <f>IFERROR(MROUND(('Бухгалтерский баланс'!BF38/'Бухгалтерский баланс'!BF64),0.001),"-")</f>
        <v>-</v>
      </c>
      <c r="I8" s="363"/>
      <c r="J8" s="362" t="str">
        <f>IFERROR(MROUND(('Бухгалтерский баланс'!BU38/'Бухгалтерский баланс'!BU64),0.001),"-")</f>
        <v>-</v>
      </c>
      <c r="K8" s="363"/>
      <c r="L8" s="362" t="str">
        <f>IFERROR(MROUND(('Бухгалтерский баланс'!CJ38/'Бухгалтерский баланс'!CJ64),0.001),"-")</f>
        <v>-</v>
      </c>
      <c r="M8" s="363"/>
    </row>
    <row r="9" spans="2:13" ht="15" x14ac:dyDescent="0.2">
      <c r="B9" s="374" t="s">
        <v>180</v>
      </c>
      <c r="C9" s="374"/>
      <c r="D9" s="374"/>
      <c r="E9" s="374"/>
      <c r="F9" s="374"/>
      <c r="G9" s="71" t="s">
        <v>188</v>
      </c>
      <c r="H9" s="362" t="str">
        <f>IFERROR(MROUND(('Бухгалтерский баланс'!BF54/'Бухгалтерский баланс'!BF69),0.001),"-")</f>
        <v>-</v>
      </c>
      <c r="I9" s="363"/>
      <c r="J9" s="362" t="str">
        <f>IFERROR(MROUND(('Бухгалтерский баланс'!BU54/'Бухгалтерский баланс'!BU69),0.001),"-")</f>
        <v>-</v>
      </c>
      <c r="K9" s="363"/>
      <c r="L9" s="362" t="str">
        <f>IFERROR(MROUND(('Бухгалтерский баланс'!CJ54/'Бухгалтерский баланс'!CJ69),0.001),"-")</f>
        <v>-</v>
      </c>
      <c r="M9" s="363"/>
    </row>
    <row r="11" spans="2:13" ht="18" x14ac:dyDescent="0.25">
      <c r="B11" s="50" t="s">
        <v>212</v>
      </c>
      <c r="C11" s="53"/>
    </row>
    <row r="13" spans="2:13" ht="45.75" customHeight="1" x14ac:dyDescent="0.2">
      <c r="B13" s="40"/>
      <c r="C13" s="339" t="str">
        <f>IF(H6&gt;=1.5,"Коэффициент текущей ликвидности соответствует высокой платежеспособности. Активы, которые могут быть обращены в деньги для погашения обязательств значительно больше, чем требуется на ближайший год.",IF(AND(H6&lt;1.5,H6&gt;=1),"Коэффициент текущей ликвидности соответствует средней платежеспособности. В среднем активов, которые могут быть обращены в деньги для погашения обязательств должно хватить на ближайший год.",IF(H6&lt;1,"Коэффициент текущей ликвидности соответствует низкой платежеспособности. Критичная ситуация. Активов, которые могут быть обращены в деньги для погашения обязательств, не хватит на ближайший год.")))</f>
        <v>Коэффициент текущей ликвидности соответствует высокой платежеспособности. Активы, которые могут быть обращены в деньги для погашения обязательств значительно больше, чем требуется на ближайший год.</v>
      </c>
      <c r="D13" s="339"/>
      <c r="E13" s="339"/>
      <c r="F13" s="339"/>
      <c r="G13" s="339"/>
      <c r="H13" s="339"/>
      <c r="I13" s="339"/>
      <c r="J13" s="339"/>
      <c r="K13" s="339"/>
      <c r="L13" s="339"/>
      <c r="M13" s="339"/>
    </row>
    <row r="14" spans="2:13" x14ac:dyDescent="0.2"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</row>
    <row r="15" spans="2:13" ht="48" customHeight="1" x14ac:dyDescent="0.2">
      <c r="C15" s="339" t="str">
        <f>IF(H7&gt;=0.8,"Коэффициент быстрой ликвидности соответствует высокой  платежеспособности. Денег и других оборотных активов, которые могут быть обращены в деньги, больше краткосрочных обязательств организации.",IF(AND(H7&lt;0.8,H7&gt;=0.5),"Коэффициент быстрой ликвидности соответствует средней платежеспособности. Денег и других оборотных активов, которые могут быть обращены в деньги, в среднем должно хватить на погашение краткосрочных обязательств организации.",IF(H7&lt;0.5,"Коэффициент быстрой ликвидности соответствует низкой финансовой устойчивости. Денег и других оборотных активов, которые могут быть обращены в деньги не хватит на погашение краткосрочных обязательств. Критичная ситуация.")))</f>
        <v>Коэффициент быстрой ликвидности соответствует высокой  платежеспособности. Денег и других оборотных активов, которые могут быть обращены в деньги, больше краткосрочных обязательств организации.</v>
      </c>
      <c r="D15" s="339"/>
      <c r="E15" s="339"/>
      <c r="F15" s="339"/>
      <c r="G15" s="339"/>
      <c r="H15" s="339"/>
      <c r="I15" s="339"/>
      <c r="J15" s="339"/>
      <c r="K15" s="339"/>
      <c r="L15" s="339"/>
      <c r="M15" s="339"/>
    </row>
    <row r="16" spans="2:13" x14ac:dyDescent="0.2"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</row>
    <row r="17" spans="3:13" ht="46.5" customHeight="1" x14ac:dyDescent="0.2">
      <c r="C17" s="339" t="str">
        <f>IF(H8&gt;=0.1,"Коэффициент абсолютной ликвидности соответствует высокой платежеспособности. Доля кредиторской задолженности, которая может быть погашена за счет имеющихся денежных средств.",IF(AND(H8&lt;0.1,H8&gt;=0.05),"Коэффициент абсолютной ликвидности соответствует средней финансовой устойчивости.Доля кредиторской задолженности, которая в среднем может быть  погашена за счет имеющихся денежных средств.",IF(H8&lt;0.05,"Коэффициент абсолютной ликвидности соответствует низкой финансовой устойчивости. Критичная ситуация. Имеющихся денежных средств не хватит на погашение. Стоит предусмотреть меры, по выходу из сложившейся ситуации.")))</f>
        <v>Коэффициент абсолютной ликвидности соответствует высокой платежеспособности. Доля кредиторской задолженности, которая может быть погашена за счет имеющихся денежных средств.</v>
      </c>
      <c r="D17" s="339"/>
      <c r="E17" s="339"/>
      <c r="F17" s="339"/>
      <c r="G17" s="339"/>
      <c r="H17" s="339"/>
      <c r="I17" s="339"/>
      <c r="J17" s="339"/>
      <c r="K17" s="339"/>
      <c r="L17" s="339"/>
      <c r="M17" s="339"/>
    </row>
    <row r="18" spans="3:13" x14ac:dyDescent="0.2"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</row>
    <row r="19" spans="3:13" ht="51" customHeight="1" x14ac:dyDescent="0.2">
      <c r="C19" s="339" t="str">
        <f>IF(H9&gt;=0.4,"Коэффициент наличия собственных средств показывает высокую финансовую устойчивость. Доля собственных средств больше значений, которые требуются для положительной оценки кредитоспособности. Высокая возможность по  привлечению заемных средств.",IF(AND(H9&lt;0.4,H9&gt;=0.25),"Коэффициент наличия собственных средств показывает среднюю финансовую устойчивость. Доля собственных средств в среднем соответствуют значениям, которые требуются для положительной оценки кредитоспособности. Есть возможность привлечь заемные средства.",IF(H9&lt;0.25,"Коэффициент наличия собственных средств показывает низкую финансовую устойчивость.  Доля собственных средств ниже значений, которые требуются для положительной оценки кредитоспособности. Нет возможности привлечь заемные средства.")))</f>
        <v>Коэффициент наличия собственных средств показывает высокую финансовую устойчивость. Доля собственных средств больше значений, которые требуются для положительной оценки кредитоспособности. Высокая возможность по  привлечению заемных средств.</v>
      </c>
      <c r="D19" s="339"/>
      <c r="E19" s="339"/>
      <c r="F19" s="339"/>
      <c r="G19" s="339"/>
      <c r="H19" s="339"/>
      <c r="I19" s="339"/>
      <c r="J19" s="339"/>
      <c r="K19" s="339"/>
      <c r="L19" s="339"/>
      <c r="M19" s="339"/>
    </row>
  </sheetData>
  <sheetProtection algorithmName="SHA-512" hashValue="78ohUxPINauVkunJSPwCrzaPE8HD5cwzq6aw1CHPTi+l0lKs8OsUFgwYYFLpktoDi9yFfd6e1ShNmmUlLW62IA==" saltValue="foujliqwPD8hzdbvGvJRFg==" spinCount="100000" sheet="1" objects="1" scenarios="1"/>
  <mergeCells count="24">
    <mergeCell ref="C15:M15"/>
    <mergeCell ref="C17:M17"/>
    <mergeCell ref="C19:M19"/>
    <mergeCell ref="J7:K7"/>
    <mergeCell ref="J8:K8"/>
    <mergeCell ref="J9:K9"/>
    <mergeCell ref="C13:M13"/>
    <mergeCell ref="L7:M7"/>
    <mergeCell ref="L8:M8"/>
    <mergeCell ref="L9:M9"/>
    <mergeCell ref="B9:F9"/>
    <mergeCell ref="H9:I9"/>
    <mergeCell ref="H4:M4"/>
    <mergeCell ref="B2:M2"/>
    <mergeCell ref="B6:F6"/>
    <mergeCell ref="B7:F7"/>
    <mergeCell ref="B8:F8"/>
    <mergeCell ref="B4:F5"/>
    <mergeCell ref="G4:G5"/>
    <mergeCell ref="H6:I6"/>
    <mergeCell ref="H7:I7"/>
    <mergeCell ref="H8:I8"/>
    <mergeCell ref="J6:K6"/>
    <mergeCell ref="L6:M6"/>
  </mergeCells>
  <conditionalFormatting sqref="H6">
    <cfRule type="cellIs" dxfId="22" priority="13" operator="greaterThan">
      <formula>44317</formula>
    </cfRule>
    <cfRule type="cellIs" dxfId="21" priority="14" operator="greaterThan">
      <formula>44317</formula>
    </cfRule>
  </conditionalFormatting>
  <conditionalFormatting sqref="H6 J6 L6">
    <cfRule type="cellIs" dxfId="20" priority="10" operator="lessThan">
      <formula>1</formula>
    </cfRule>
    <cfRule type="cellIs" dxfId="19" priority="11" operator="between">
      <formula>1</formula>
      <formula>1.5</formula>
    </cfRule>
    <cfRule type="cellIs" dxfId="18" priority="12" operator="greaterThan">
      <formula>1.5</formula>
    </cfRule>
  </conditionalFormatting>
  <conditionalFormatting sqref="H7 J7 L7">
    <cfRule type="cellIs" dxfId="17" priority="7" operator="lessThan">
      <formula>0.5</formula>
    </cfRule>
    <cfRule type="cellIs" dxfId="16" priority="8" operator="between">
      <formula>0.5</formula>
      <formula>0.8</formula>
    </cfRule>
    <cfRule type="cellIs" dxfId="15" priority="9" operator="greaterThan">
      <formula>0.8</formula>
    </cfRule>
  </conditionalFormatting>
  <conditionalFormatting sqref="H8 J8 L8">
    <cfRule type="cellIs" dxfId="14" priority="4" operator="lessThan">
      <formula>0.05</formula>
    </cfRule>
    <cfRule type="cellIs" dxfId="13" priority="5" operator="between">
      <formula>0.05</formula>
      <formula>0.1</formula>
    </cfRule>
    <cfRule type="cellIs" dxfId="12" priority="6" operator="greaterThan">
      <formula>0.1</formula>
    </cfRule>
  </conditionalFormatting>
  <conditionalFormatting sqref="H9 J9 L9">
    <cfRule type="cellIs" dxfId="11" priority="1" operator="lessThan">
      <formula>0.25</formula>
    </cfRule>
    <cfRule type="cellIs" dxfId="10" priority="2" operator="between">
      <formula>0.25</formula>
      <formula>0.4</formula>
    </cfRule>
    <cfRule type="cellIs" dxfId="9" priority="3" operator="greaterThan">
      <formula>0.4</formula>
    </cfRule>
  </conditionalFormatting>
  <pageMargins left="0.7" right="0.7" top="0.75" bottom="0.75" header="0.3" footer="0.3"/>
  <pageSetup paperSize="9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770256-65C2-4A5B-81FB-A9D25F6C615E}">
  <sheetPr codeName="Лист5">
    <tabColor theme="3" tint="0.59999389629810485"/>
  </sheetPr>
  <dimension ref="B2:M27"/>
  <sheetViews>
    <sheetView showGridLines="0" showRowColHeaders="0" zoomScaleNormal="100" zoomScaleSheetLayoutView="100" workbookViewId="0">
      <selection activeCell="Q41" sqref="Q41"/>
    </sheetView>
  </sheetViews>
  <sheetFormatPr defaultRowHeight="12.75" x14ac:dyDescent="0.2"/>
  <cols>
    <col min="1" max="1" width="3.5703125" customWidth="1"/>
    <col min="2" max="2" width="12.28515625" customWidth="1"/>
    <col min="5" max="5" width="5.85546875" customWidth="1"/>
    <col min="6" max="6" width="9" customWidth="1"/>
    <col min="7" max="7" width="4.140625" customWidth="1"/>
    <col min="8" max="8" width="16.28515625" customWidth="1"/>
    <col min="9" max="9" width="4.140625" customWidth="1"/>
    <col min="10" max="10" width="16" customWidth="1"/>
    <col min="11" max="11" width="4.140625" customWidth="1"/>
    <col min="12" max="12" width="15.28515625" customWidth="1"/>
    <col min="13" max="13" width="14.5703125" customWidth="1"/>
  </cols>
  <sheetData>
    <row r="2" spans="2:13" ht="20.25" x14ac:dyDescent="0.3">
      <c r="C2" s="377" t="s">
        <v>181</v>
      </c>
      <c r="D2" s="389"/>
      <c r="E2" s="389"/>
      <c r="F2" s="389"/>
      <c r="G2" s="389"/>
      <c r="H2" s="389"/>
      <c r="I2" s="389"/>
      <c r="J2" s="389"/>
    </row>
    <row r="4" spans="2:13" ht="15" x14ac:dyDescent="0.2">
      <c r="G4" s="52"/>
      <c r="H4" s="49"/>
      <c r="I4" s="52"/>
      <c r="J4" s="49"/>
      <c r="K4" s="52"/>
    </row>
    <row r="5" spans="2:13" ht="15.75" customHeight="1" x14ac:dyDescent="0.2">
      <c r="B5" s="380" t="s">
        <v>181</v>
      </c>
      <c r="C5" s="381"/>
      <c r="D5" s="381"/>
      <c r="E5" s="382"/>
      <c r="F5" s="72" t="s">
        <v>189</v>
      </c>
      <c r="G5" s="362" t="s">
        <v>220</v>
      </c>
      <c r="H5" s="388"/>
      <c r="I5" s="388"/>
      <c r="J5" s="388"/>
      <c r="K5" s="388"/>
      <c r="L5" s="363"/>
      <c r="M5" s="73" t="s">
        <v>211</v>
      </c>
    </row>
    <row r="6" spans="2:13" ht="22.5" customHeight="1" x14ac:dyDescent="0.25">
      <c r="B6" s="383"/>
      <c r="C6" s="384"/>
      <c r="D6" s="384"/>
      <c r="E6" s="385"/>
      <c r="F6" s="74"/>
      <c r="G6" s="74">
        <v>20</v>
      </c>
      <c r="H6" s="64">
        <f>'Бухгалтерский баланс'!BL19</f>
        <v>0</v>
      </c>
      <c r="I6" s="74">
        <v>20</v>
      </c>
      <c r="J6" s="64">
        <f>'Бухгалтерский баланс'!CA19</f>
        <v>0</v>
      </c>
      <c r="K6" s="74">
        <v>20</v>
      </c>
      <c r="L6" s="63">
        <f>'Бухгалтерский баланс'!CP19</f>
        <v>0</v>
      </c>
      <c r="M6" s="69" t="s">
        <v>213</v>
      </c>
    </row>
    <row r="7" spans="2:13" ht="15" x14ac:dyDescent="0.2">
      <c r="B7" s="390" t="s">
        <v>182</v>
      </c>
      <c r="C7" s="390"/>
      <c r="D7" s="390"/>
      <c r="E7" s="390"/>
      <c r="F7" s="75" t="s">
        <v>199</v>
      </c>
      <c r="G7" s="362" t="str">
        <f>IFERROR(MROUND(('Отчет о прибылях и убытках'!BL19/'Отчет о прибылях и убытках'!BL14)*100,0.01),"-")</f>
        <v>-</v>
      </c>
      <c r="H7" s="363"/>
      <c r="I7" s="362" t="str">
        <f>IFERROR(MROUND(('Отчет о прибылях и убытках'!CF19/'Отчет о прибылях и убытках'!CF14)*100,0.01),"-")</f>
        <v>-</v>
      </c>
      <c r="J7" s="363"/>
      <c r="K7" s="362" t="str">
        <f>IFERROR(MROUND((('Отчет о прибылях и убытках'!CZ19/'Отчет о прибылях и убытках'!CZ14)*100),0.01),"-")</f>
        <v>-</v>
      </c>
      <c r="L7" s="363"/>
      <c r="M7" s="76" t="str">
        <f>IFERROR(ROUND(G7/I7,2),"-")</f>
        <v>-</v>
      </c>
    </row>
    <row r="8" spans="2:13" ht="15" x14ac:dyDescent="0.2">
      <c r="B8" s="390" t="s">
        <v>183</v>
      </c>
      <c r="C8" s="390"/>
      <c r="D8" s="390"/>
      <c r="E8" s="390"/>
      <c r="F8" s="75" t="s">
        <v>200</v>
      </c>
      <c r="G8" s="362" t="str">
        <f>IFERROR(MROUND((('Отчет о прибылях и убытках'!BL30/'Отчет о прибылях и убытках'!BL14)*100),0.01),"-")</f>
        <v>-</v>
      </c>
      <c r="H8" s="363"/>
      <c r="I8" s="362" t="str">
        <f>IFERROR(MROUND((('Отчет о прибылях и убытках'!CF30/'Отчет о прибылях и убытках'!CF14)*100),0.01),"-")</f>
        <v>-</v>
      </c>
      <c r="J8" s="363"/>
      <c r="K8" s="362" t="str">
        <f>IFERROR(MROUND((('Отчет о прибылях и убытках'!CZ30/'Отчет о прибылях и убытках'!CZ14)*100),0.01),"-")</f>
        <v>-</v>
      </c>
      <c r="L8" s="363"/>
      <c r="M8" s="76" t="str">
        <f>IFERROR(ROUND(G8/I8,2),"-")</f>
        <v>-</v>
      </c>
    </row>
    <row r="9" spans="2:13" ht="15" x14ac:dyDescent="0.2">
      <c r="B9" s="390" t="s">
        <v>201</v>
      </c>
      <c r="C9" s="390"/>
      <c r="D9" s="390"/>
      <c r="E9" s="390"/>
      <c r="F9" s="77" t="s">
        <v>202</v>
      </c>
      <c r="G9" s="362" t="str">
        <f>IFERROR(MROUND(('Отчет о прибылях и убытках'!BL30/'Бухгалтерский баланс'!BF41*100),0.01),"-")</f>
        <v>-</v>
      </c>
      <c r="H9" s="363"/>
      <c r="I9" s="362" t="str">
        <f>IFERROR(MROUND(('Отчет о прибылях и убытках'!CF30/'Бухгалтерский баланс'!BU41*100),0.01),"-")</f>
        <v>-</v>
      </c>
      <c r="J9" s="363"/>
      <c r="K9" s="362" t="str">
        <f>IFERROR(MROUND(('Отчет о прибылях и убытках'!CZ30/'Бухгалтерский баланс'!CJ41*100),0.01),"-")</f>
        <v>-</v>
      </c>
      <c r="L9" s="363"/>
      <c r="M9" s="76" t="str">
        <f>IFERROR(ROUND(G9/I9,2),"-")</f>
        <v>-</v>
      </c>
    </row>
    <row r="10" spans="2:13" ht="15" x14ac:dyDescent="0.2">
      <c r="B10" s="390" t="s">
        <v>204</v>
      </c>
      <c r="C10" s="390"/>
      <c r="D10" s="390"/>
      <c r="E10" s="390"/>
      <c r="F10" s="77" t="s">
        <v>203</v>
      </c>
      <c r="G10" s="362" t="str">
        <f>IFERROR(MROUND((('Отчет о прибылях и убытках'!BL19/('Отчет о прибылях и убытках'!BN15+'Отчет о прибылях и убытках'!BN17+'Отчет о прибылях и убытках'!BN18))*100),0.01),"-")</f>
        <v>-</v>
      </c>
      <c r="H10" s="363"/>
      <c r="I10" s="362" t="str">
        <f>IFERROR(MROUND((('Отчет о прибылях и убытках'!CF19/('Отчет о прибылях и убытках'!CH15+'Отчет о прибылях и убытках'!CH17+'Отчет о прибылях и убытках'!CH18))*100),0.01),"-")</f>
        <v>-</v>
      </c>
      <c r="J10" s="363"/>
      <c r="K10" s="362" t="str">
        <f>IFERROR(MROUND((('Отчет о прибылях и убытках'!CZ19/('Отчет о прибылях и убытках'!DB15+'Отчет о прибылях и убытках'!DB17+'Отчет о прибылях и убытках'!DB18))*100),0.01),"-")</f>
        <v>-</v>
      </c>
      <c r="L10" s="363"/>
      <c r="M10" s="76" t="str">
        <f>IFERROR(ROUND(G10/I10,2),"-")</f>
        <v>-</v>
      </c>
    </row>
    <row r="13" spans="2:13" x14ac:dyDescent="0.2">
      <c r="B13" s="44" t="s">
        <v>206</v>
      </c>
      <c r="C13" s="44"/>
      <c r="D13" s="44"/>
      <c r="E13" s="44"/>
      <c r="F13" s="44"/>
      <c r="G13" s="44"/>
      <c r="H13" s="44"/>
      <c r="I13" s="44"/>
      <c r="J13" s="44"/>
      <c r="K13" s="44"/>
    </row>
    <row r="14" spans="2:13" x14ac:dyDescent="0.2">
      <c r="B14" s="44" t="s">
        <v>205</v>
      </c>
      <c r="C14" s="44"/>
      <c r="D14" s="44"/>
      <c r="E14" s="44"/>
      <c r="F14" s="44"/>
      <c r="G14" s="44"/>
      <c r="H14" s="44"/>
      <c r="I14" s="44"/>
      <c r="J14" s="44"/>
      <c r="K14" s="44"/>
    </row>
    <row r="16" spans="2:13" x14ac:dyDescent="0.2">
      <c r="B16" s="61" t="s">
        <v>231</v>
      </c>
      <c r="E16" s="43" t="s">
        <v>207</v>
      </c>
    </row>
    <row r="18" spans="2:13" ht="15.75" x14ac:dyDescent="0.25">
      <c r="B18" s="54" t="s">
        <v>212</v>
      </c>
      <c r="C18" s="54"/>
    </row>
    <row r="19" spans="2:13" ht="15.75" x14ac:dyDescent="0.25">
      <c r="B19" s="54"/>
      <c r="C19" s="54"/>
    </row>
    <row r="20" spans="2:13" ht="15" x14ac:dyDescent="0.2">
      <c r="C20" s="339" t="str">
        <f>IF(G7&gt;=6,"Высокая рентабельность продукции(товара). Показатель высокой деловой активности",IF(AND(G7&lt;6,G7&gt;=0),"Средняя рентабельность продукции(товара). Показатель средней деловой активности.",IF(G7&lt;0,"Низкая рентабельность продукции(товара). Показатель низкой деловой активности")))</f>
        <v>Высокая рентабельность продукции(товара). Показатель высокой деловой активности</v>
      </c>
      <c r="D20" s="339"/>
      <c r="E20" s="339"/>
      <c r="F20" s="339"/>
      <c r="G20" s="339"/>
      <c r="H20" s="339"/>
      <c r="I20" s="339"/>
      <c r="J20" s="339"/>
      <c r="K20" s="339"/>
      <c r="L20" s="339"/>
      <c r="M20" s="339"/>
    </row>
    <row r="21" spans="2:13" ht="15" x14ac:dyDescent="0.2">
      <c r="C21" s="82"/>
      <c r="D21" s="82"/>
      <c r="E21" s="82"/>
      <c r="F21" s="82"/>
      <c r="G21" s="83"/>
      <c r="H21" s="82"/>
      <c r="I21" s="83"/>
      <c r="J21" s="83"/>
      <c r="K21" s="83"/>
      <c r="L21" s="83"/>
      <c r="M21" s="83"/>
    </row>
    <row r="22" spans="2:13" ht="15" x14ac:dyDescent="0.2">
      <c r="C22" s="339" t="str">
        <f>IF(G8&gt;=10,"Высокая рентабельность компании говорит о высокой деловой активности.",IF(AND(G8&lt;10,G8&gt;=0),"Средняя рентабельность компании говорит о средней деловой активности.",IF(G8&lt;0,"Низкая рентабельность компании говорит о низкой деловой активности.")))</f>
        <v>Высокая рентабельность компании говорит о высокой деловой активности.</v>
      </c>
      <c r="D22" s="339"/>
      <c r="E22" s="339"/>
      <c r="F22" s="339"/>
      <c r="G22" s="339"/>
      <c r="H22" s="339"/>
      <c r="I22" s="339"/>
      <c r="J22" s="339"/>
      <c r="K22" s="339"/>
      <c r="L22" s="339"/>
      <c r="M22" s="339"/>
    </row>
    <row r="23" spans="2:13" x14ac:dyDescent="0.2"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</row>
    <row r="24" spans="2:13" ht="31.5" customHeight="1" x14ac:dyDescent="0.2">
      <c r="C24" s="339" t="str">
        <f>IF(G9&gt;=1.9,"Высокая рентабельность активов позволяет организации создавать прибыль без учета структуры ее капитала",IF(AND(G9&lt;1.9,G9&gt;=1.71),"Средняя рентабельность активов дает возможность  организации создавать прибыль без учета структуры ее капитала",IF(G9&lt;1.7,"Низкая рентабельность активов не позволяет организации создавать прибыль без учета структуры ее капитала ")))</f>
        <v>Высокая рентабельность активов позволяет организации создавать прибыль без учета структуры ее капитала</v>
      </c>
      <c r="D24" s="339"/>
      <c r="E24" s="339"/>
      <c r="F24" s="339"/>
      <c r="G24" s="339"/>
      <c r="H24" s="339"/>
      <c r="I24" s="339"/>
      <c r="J24" s="339"/>
      <c r="K24" s="339"/>
      <c r="L24" s="339"/>
      <c r="M24" s="339"/>
    </row>
    <row r="25" spans="2:13" x14ac:dyDescent="0.2"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</row>
    <row r="26" spans="2:13" ht="15" x14ac:dyDescent="0.2">
      <c r="C26" s="339" t="str">
        <f>IF(G10&gt;=5.4,"Высокая рентабельность продаж",IF(AND(G10&lt;5.4,G10&gt;=4.86),"Средняя рентабельность продаж",IF(G10&lt;4.86,"Низкая рентабельность продаж")))</f>
        <v>Высокая рентабельность продаж</v>
      </c>
      <c r="D26" s="339"/>
      <c r="E26" s="339"/>
      <c r="F26" s="339"/>
      <c r="G26" s="339"/>
      <c r="H26" s="339"/>
      <c r="I26" s="339"/>
      <c r="J26" s="339"/>
      <c r="K26" s="339"/>
      <c r="L26" s="339"/>
      <c r="M26" s="339"/>
    </row>
    <row r="27" spans="2:13" x14ac:dyDescent="0.2"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</row>
  </sheetData>
  <sheetProtection algorithmName="SHA-512" hashValue="PQdgzFTskGgUfDiPEtklJIAPBdqZXRwDQzHLvf/Czk2LRQ8e2stZZoRfx/X22B3drTFFT9BHVbV5DgpzJZ1wrw==" saltValue="PfUzcO4FE5v0TNBfUxs2ug==" spinCount="100000" sheet="1" objects="1" scenarios="1"/>
  <mergeCells count="23">
    <mergeCell ref="C20:M20"/>
    <mergeCell ref="C22:M22"/>
    <mergeCell ref="C24:M24"/>
    <mergeCell ref="C26:M26"/>
    <mergeCell ref="C2:J2"/>
    <mergeCell ref="B7:E7"/>
    <mergeCell ref="B8:E8"/>
    <mergeCell ref="B9:E9"/>
    <mergeCell ref="B10:E10"/>
    <mergeCell ref="B5:E6"/>
    <mergeCell ref="G7:H7"/>
    <mergeCell ref="G8:H8"/>
    <mergeCell ref="G9:H9"/>
    <mergeCell ref="G10:H10"/>
    <mergeCell ref="I7:J7"/>
    <mergeCell ref="I8:J8"/>
    <mergeCell ref="G5:L5"/>
    <mergeCell ref="I9:J9"/>
    <mergeCell ref="I10:J10"/>
    <mergeCell ref="K7:L7"/>
    <mergeCell ref="K8:L8"/>
    <mergeCell ref="K9:L9"/>
    <mergeCell ref="K10:L10"/>
  </mergeCells>
  <conditionalFormatting sqref="G7 I7 K7">
    <cfRule type="cellIs" dxfId="8" priority="10" operator="lessThan">
      <formula>0</formula>
    </cfRule>
    <cfRule type="cellIs" dxfId="7" priority="11" operator="between">
      <formula>0</formula>
      <formula>6</formula>
    </cfRule>
    <cfRule type="cellIs" dxfId="6" priority="12" operator="greaterThan">
      <formula>6</formula>
    </cfRule>
  </conditionalFormatting>
  <conditionalFormatting sqref="G8 I8 K8">
    <cfRule type="cellIs" dxfId="5" priority="7" operator="lessThan">
      <formula>0</formula>
    </cfRule>
    <cfRule type="cellIs" dxfId="4" priority="8" operator="between">
      <formula>0</formula>
      <formula>10</formula>
    </cfRule>
    <cfRule type="cellIs" dxfId="3" priority="9" operator="greaterThan">
      <formula>10</formula>
    </cfRule>
  </conditionalFormatting>
  <hyperlinks>
    <hyperlink ref="F9" r:id="rId1" xr:uid="{B7D8F67F-D051-4514-A9D2-64CDF98F84F1}"/>
    <hyperlink ref="F10" r:id="rId2" xr:uid="{FB4C20FF-EEE1-4BDF-B096-C8BEEF07BB06}"/>
    <hyperlink ref="E16" r:id="rId3" display="https://www.nalog.gov.ru/rn77/taxation/reference_work/conception_vnp/" xr:uid="{3FA53492-5D19-42F3-B563-711D09DDBFBA}"/>
  </hyperlinks>
  <pageMargins left="0.7" right="0.7" top="0.75" bottom="0.75" header="0.3" footer="0.3"/>
  <pageSetup paperSize="9" orientation="landscape" horizontalDpi="300" verticalDpi="300"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B427F1-10D4-4EFF-8E8C-110D7AFC6210}">
  <sheetPr codeName="Лист7">
    <tabColor theme="3" tint="0.59999389629810485"/>
  </sheetPr>
  <dimension ref="B2:K17"/>
  <sheetViews>
    <sheetView showGridLines="0" showRowColHeaders="0" zoomScaleNormal="100" zoomScaleSheetLayoutView="100" workbookViewId="0">
      <selection activeCell="J37" sqref="J37"/>
    </sheetView>
  </sheetViews>
  <sheetFormatPr defaultRowHeight="12.75" x14ac:dyDescent="0.2"/>
  <cols>
    <col min="1" max="1" width="4" customWidth="1"/>
    <col min="6" max="6" width="7.42578125" customWidth="1"/>
    <col min="7" max="7" width="6.28515625" customWidth="1"/>
    <col min="8" max="8" width="6.7109375" customWidth="1"/>
    <col min="9" max="9" width="5.28515625" customWidth="1"/>
    <col min="10" max="10" width="6.140625" customWidth="1"/>
    <col min="11" max="11" width="6" customWidth="1"/>
  </cols>
  <sheetData>
    <row r="2" spans="2:11" ht="20.25" x14ac:dyDescent="0.3">
      <c r="D2" s="399" t="s">
        <v>191</v>
      </c>
      <c r="E2" s="399"/>
      <c r="F2" s="399"/>
      <c r="G2" s="399"/>
      <c r="H2" s="399"/>
      <c r="I2" s="399"/>
      <c r="J2" s="399"/>
      <c r="K2" s="399"/>
    </row>
    <row r="4" spans="2:11" ht="15" x14ac:dyDescent="0.2">
      <c r="D4" s="49"/>
      <c r="E4" s="49"/>
      <c r="F4" s="52"/>
      <c r="G4" s="49"/>
      <c r="H4" s="52"/>
      <c r="I4" s="49"/>
      <c r="J4" s="52"/>
      <c r="K4" s="49"/>
    </row>
    <row r="5" spans="2:11" ht="15" customHeight="1" x14ac:dyDescent="0.2">
      <c r="B5" s="380" t="s">
        <v>208</v>
      </c>
      <c r="C5" s="394"/>
      <c r="D5" s="395"/>
      <c r="E5" s="406" t="s">
        <v>233</v>
      </c>
      <c r="F5" s="408" t="s">
        <v>220</v>
      </c>
      <c r="G5" s="409"/>
      <c r="H5" s="409"/>
      <c r="I5" s="409"/>
      <c r="J5" s="409"/>
      <c r="K5" s="410"/>
    </row>
    <row r="6" spans="2:11" ht="17.25" customHeight="1" x14ac:dyDescent="0.25">
      <c r="B6" s="396"/>
      <c r="C6" s="397"/>
      <c r="D6" s="398"/>
      <c r="E6" s="407"/>
      <c r="F6" s="78">
        <v>20</v>
      </c>
      <c r="G6" s="79">
        <f>'Бухгалтерский баланс'!BL19</f>
        <v>0</v>
      </c>
      <c r="H6" s="78">
        <v>20</v>
      </c>
      <c r="I6" s="79">
        <f>'Бухгалтерский баланс'!CA19</f>
        <v>0</v>
      </c>
      <c r="J6" s="78">
        <v>20</v>
      </c>
      <c r="K6" s="80">
        <f>'Бухгалтерский баланс'!CP19</f>
        <v>0</v>
      </c>
    </row>
    <row r="7" spans="2:11" ht="15" x14ac:dyDescent="0.2">
      <c r="B7" s="400" t="s">
        <v>192</v>
      </c>
      <c r="C7" s="401"/>
      <c r="D7" s="402"/>
      <c r="E7" s="81"/>
      <c r="F7" s="362" t="str">
        <f>IFERROR(MROUND((('Бухгалтерский баланс'!BF40-'Бухгалтерский баланс'!BF64)/'Бухгалтерский баланс'!BF41),0.001),"-")</f>
        <v>-</v>
      </c>
      <c r="G7" s="363"/>
      <c r="H7" s="362" t="str">
        <f>IFERROR(MROUND((('Бухгалтерский баланс'!BU40-'Бухгалтерский баланс'!BU64)/'Бухгалтерский баланс'!BU41),0.001),"-")</f>
        <v>-</v>
      </c>
      <c r="I7" s="363"/>
      <c r="J7" s="362" t="str">
        <f>IFERROR(MROUND((('Бухгалтерский баланс'!CJ40-'Бухгалтерский баланс'!CJ64)/'Бухгалтерский баланс'!CJ41),0.001),"-")</f>
        <v>-</v>
      </c>
      <c r="K7" s="363"/>
    </row>
    <row r="8" spans="2:11" ht="15" x14ac:dyDescent="0.2">
      <c r="B8" s="403" t="s">
        <v>195</v>
      </c>
      <c r="C8" s="404"/>
      <c r="D8" s="405"/>
      <c r="E8" s="81"/>
      <c r="F8" s="362" t="str">
        <f>IFERROR(MROUND(('Бухгалтерский баланс'!BF54/'Бухгалтерский баланс'!BF41),0.001),"-")</f>
        <v>-</v>
      </c>
      <c r="G8" s="363"/>
      <c r="H8" s="362" t="str">
        <f>IFERROR(MROUND(('Бухгалтерский баланс'!BU54/'Бухгалтерский баланс'!BU41),0.001),"-")</f>
        <v>-</v>
      </c>
      <c r="I8" s="363"/>
      <c r="J8" s="362" t="str">
        <f>IFERROR(MROUND(('Бухгалтерский баланс'!CJ54/'Бухгалтерский баланс'!CJ41),0.001),"-")</f>
        <v>-</v>
      </c>
      <c r="K8" s="363"/>
    </row>
    <row r="9" spans="2:11" ht="15" x14ac:dyDescent="0.2">
      <c r="B9" s="403" t="s">
        <v>193</v>
      </c>
      <c r="C9" s="404"/>
      <c r="D9" s="405"/>
      <c r="E9" s="81"/>
      <c r="F9" s="362" t="str">
        <f>IFERROR(MROUND(('Отчет о прибылях и убытках'!BL25+'Отчет о прибылях и убытках'!BN22)/'Бухгалтерский баланс'!BF41,0.001),"-")</f>
        <v>-</v>
      </c>
      <c r="G9" s="363"/>
      <c r="H9" s="362" t="str">
        <f>IFERROR(MROUND(('Отчет о прибылях и убытках'!CF25+'Отчет о прибылях и убытках'!CH22)/'Бухгалтерский баланс'!BU41,0.001),"-")</f>
        <v>-</v>
      </c>
      <c r="I9" s="363"/>
      <c r="J9" s="362" t="str">
        <f>IFERROR(MROUND((('Отчет о прибылях и убытках'!CZ25+'Отчет о прибылях и убытках'!DB22)/'Бухгалтерский баланс'!CJ41),0.001),"-")</f>
        <v>-</v>
      </c>
      <c r="K9" s="363"/>
    </row>
    <row r="10" spans="2:11" ht="15" x14ac:dyDescent="0.2">
      <c r="B10" s="403" t="s">
        <v>194</v>
      </c>
      <c r="C10" s="404"/>
      <c r="D10" s="405"/>
      <c r="E10" s="81"/>
      <c r="F10" s="362" t="str">
        <f>IFERROR(MROUND(('Бухгалтерский баланс'!BF55/('Бухгалтерский баланс'!BF56+'Бухгалтерский баланс'!BF60+'Бухгалтерский баланс'!BF62+'Бухгалтерский баланс'!BF64)),0.001),"-")</f>
        <v>-</v>
      </c>
      <c r="G10" s="363"/>
      <c r="H10" s="362" t="str">
        <f>IFERROR(MROUND(('Бухгалтерский баланс'!BU55/('Бухгалтерский баланс'!BU56+'Бухгалтерский баланс'!BU60+'Бухгалтерский баланс'!BU62+'Бухгалтерский баланс'!BU64)),0.001),"-")</f>
        <v>-</v>
      </c>
      <c r="I10" s="363"/>
      <c r="J10" s="362" t="str">
        <f>IFERROR(MROUND(('Бухгалтерский баланс'!CJ55/('Бухгалтерский баланс'!CJ56+'Бухгалтерский баланс'!CJ60+'Бухгалтерский баланс'!CJ62+'Бухгалтерский баланс'!CJ64)),0.001),"-")</f>
        <v>-</v>
      </c>
      <c r="K10" s="363"/>
    </row>
    <row r="11" spans="2:11" ht="15" x14ac:dyDescent="0.2">
      <c r="B11" s="391" t="s">
        <v>196</v>
      </c>
      <c r="C11" s="392"/>
      <c r="D11" s="393"/>
      <c r="E11" s="75" t="s">
        <v>198</v>
      </c>
      <c r="F11" s="362" t="str">
        <f>IFERROR(MROUND((6.56*F7+3.26*F8+6.72*F9+1.05*F10),0.001),"-")</f>
        <v>-</v>
      </c>
      <c r="G11" s="363"/>
      <c r="H11" s="362" t="str">
        <f>IFERROR(MROUND((6.56*H7+3.26*H8+6.72*H9+1.05*H10),0.001),"-")</f>
        <v>-</v>
      </c>
      <c r="I11" s="363"/>
      <c r="J11" s="362" t="str">
        <f>IFERROR(MROUND((6.56*J7+3.26*J8+6.72*J9+1.05*J10),0.001),"-")</f>
        <v>-</v>
      </c>
      <c r="K11" s="363"/>
    </row>
    <row r="14" spans="2:11" x14ac:dyDescent="0.2">
      <c r="B14" s="61" t="s">
        <v>197</v>
      </c>
      <c r="C14" s="61"/>
      <c r="D14" s="61"/>
      <c r="E14" s="61"/>
      <c r="F14" s="61"/>
      <c r="G14" s="61"/>
    </row>
    <row r="16" spans="2:11" ht="15" x14ac:dyDescent="0.2">
      <c r="B16" s="40" t="s">
        <v>209</v>
      </c>
    </row>
    <row r="17" spans="3:11" ht="15" x14ac:dyDescent="0.2">
      <c r="C17" s="82" t="str">
        <f>IF(F11&gt;=2.6,"Устойчивое финансовое состояние. Низкая вероятность банкротства",IF(AND(F11&lt;2.6,F11&gt;=1.1),"Возможно банкротство",IF(F11&lt;=1.1,"Высокая вероятность банкротства")))</f>
        <v>Устойчивое финансовое состояние. Низкая вероятность банкротства</v>
      </c>
      <c r="D17" s="40"/>
      <c r="E17" s="40"/>
      <c r="G17" s="40"/>
      <c r="I17" s="40"/>
      <c r="K17" s="40"/>
    </row>
  </sheetData>
  <sheetProtection algorithmName="SHA-512" hashValue="bA8OTWzV+7wKC16MqyS1Ep8/O7kourOadCeVOdTqIhXnUPKcFUBvkYQx+zWlggJks1qSadpoJ7qyxV5eyqQMqQ==" saltValue="bsAHzTC95fvqtS4D691Bow==" spinCount="100000" sheet="1" objects="1" scenarios="1"/>
  <mergeCells count="24">
    <mergeCell ref="B11:D11"/>
    <mergeCell ref="B5:D6"/>
    <mergeCell ref="D2:K2"/>
    <mergeCell ref="B7:D7"/>
    <mergeCell ref="B8:D8"/>
    <mergeCell ref="B9:D9"/>
    <mergeCell ref="B10:D10"/>
    <mergeCell ref="E5:E6"/>
    <mergeCell ref="F5:K5"/>
    <mergeCell ref="F7:G7"/>
    <mergeCell ref="F8:G8"/>
    <mergeCell ref="F9:G9"/>
    <mergeCell ref="F10:G10"/>
    <mergeCell ref="F11:G11"/>
    <mergeCell ref="H7:I7"/>
    <mergeCell ref="H8:I8"/>
    <mergeCell ref="H9:I9"/>
    <mergeCell ref="H10:I10"/>
    <mergeCell ref="H11:I11"/>
    <mergeCell ref="J7:K7"/>
    <mergeCell ref="J8:K8"/>
    <mergeCell ref="J9:K9"/>
    <mergeCell ref="J10:K10"/>
    <mergeCell ref="J11:K11"/>
  </mergeCells>
  <conditionalFormatting sqref="F11 H11 J11">
    <cfRule type="cellIs" dxfId="2" priority="1" operator="lessThan">
      <formula>1.1</formula>
    </cfRule>
    <cfRule type="cellIs" dxfId="1" priority="2" operator="between">
      <formula>1.1</formula>
      <formula>2.6</formula>
    </cfRule>
    <cfRule type="cellIs" dxfId="0" priority="3" operator="greaterThan">
      <formula>2.6</formula>
    </cfRule>
  </conditionalFormatting>
  <pageMargins left="0.7" right="0.7" top="0.75" bottom="0.75" header="0.3" footer="0.3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I 2 c 7 V O U B t y C l A A A A 9 g A A A B I A H A B D b 2 5 m a W c v U G F j a 2 F n Z S 5 4 b W w g o h g A K K A U A A A A A A A A A A A A A A A A A A A A A A A A A A A A h Y 9 L C s I w G I S v U r J v k l Y R K X / T h V s L o i h u Q 4 x t s E 0 l D 9 O 7 u f B I X s G K V t 2 5 n J l v Y O Z + v U H R t 0 1 0 k c a q T u c o w R R F U o v u o H S V I + + O 8 R w V D F Z c n H g l o w H W N u u t y l H t 3 D k j J I S A w w R 3 p i I p p Q n Z l 8 u N q G X L Y 6 W t 4 1 p I 9 G k d / r c Q g 9 1 r D E t x Q i m e T Y d N Q E Y T S q W / Q D p k z / T H h I V v n D e S G R + v t 0 B G C e T 9 g T 0 A U E s D B B Q A A g A I A C N n O 1 Q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j Z z t U K I p H u A 4 A A A A R A A A A E w A c A E Z v c m 1 1 b G F z L 1 N l Y 3 R p b 2 4 x L m 0 g o h g A K K A U A A A A A A A A A A A A A A A A A A A A A A A A A A A A K 0 5 N L s n M z 1 M I h t C G 1 g B Q S w E C L Q A U A A I A C A A j Z z t U 5 Q G 3 I K U A A A D 2 A A A A E g A A A A A A A A A A A A A A A A A A A A A A Q 2 9 u Z m l n L 1 B h Y 2 t h Z 2 U u e G 1 s U E s B A i 0 A F A A C A A g A I 2 c 7 V A / K 6 a u k A A A A 6 Q A A A B M A A A A A A A A A A A A A A A A A 8 Q A A A F t D b 2 5 0 Z W 5 0 X 1 R 5 c G V z X S 5 4 b W x Q S w E C L Q A U A A I A C A A j Z z t U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9 E + i x d 7 L U E C F p E C Q T n 6 a + w A A A A A C A A A A A A A Q Z g A A A A E A A C A A A A D e x 1 b a u E M l l v r k / s + k a j S n d g a q e W P U 0 B / 7 s J P z V t + 3 1 Q A A A A A O g A A A A A I A A C A A A A D 5 U O U L z f F I R J w l h A s a B O q B d d u o D h O 7 n L I F w u v A p L b N N l A A A A C U f W I u + k 6 X Z J L o m s B e y b m M L x 7 8 m F Y c A 8 O D 3 x b Q 0 7 G y I P J 1 V c B X A C L g c S T S l u 5 1 y 2 g R D J M m 3 U t g 9 9 p q I Y X 0 n z T W d 6 k 0 Y w h a o c 6 C 6 N T H F 6 Y 3 R U A A A A D + V P 5 6 A W c c P X E A f Z o 8 6 k p n Q r A x R w G K O D 1 m t k T 3 l e b b y o i J p + D W C u h y 1 r 6 o i k u g U N j R i q Z a a g P z v M 9 5 T U s E 5 C 5 P < / D a t a M a s h u p > 
</file>

<file path=customXml/itemProps1.xml><?xml version="1.0" encoding="utf-8"?>
<ds:datastoreItem xmlns:ds="http://schemas.openxmlformats.org/officeDocument/2006/customXml" ds:itemID="{9C5FC168-8F31-4D9F-A0ED-0F6C749088BC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6</vt:i4>
      </vt:variant>
    </vt:vector>
  </HeadingPairs>
  <TitlesOfParts>
    <vt:vector size="13" baseType="lpstr">
      <vt:lpstr>Титульный лист</vt:lpstr>
      <vt:lpstr>Бухгалтерский баланс</vt:lpstr>
      <vt:lpstr>Отчет о прибылях и убытках</vt:lpstr>
      <vt:lpstr>Анализ показателей отчетности</vt:lpstr>
      <vt:lpstr>Коэффициенты</vt:lpstr>
      <vt:lpstr>Рентабельность</vt:lpstr>
      <vt:lpstr>Риски</vt:lpstr>
      <vt:lpstr>'Анализ показателей отчетности'!Область_печати</vt:lpstr>
      <vt:lpstr>'Бухгалтерский баланс'!Область_печати</vt:lpstr>
      <vt:lpstr>Коэффициенты!Область_печати</vt:lpstr>
      <vt:lpstr>'Отчет о прибылях и убытках'!Область_печати</vt:lpstr>
      <vt:lpstr>Риски!Область_печати</vt:lpstr>
      <vt:lpstr>'Титульный лист'!Область_печати</vt:lpstr>
    </vt:vector>
  </TitlesOfParts>
  <Manager/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Елена</cp:lastModifiedBy>
  <cp:lastPrinted>2022-01-27T11:39:01Z</cp:lastPrinted>
  <dcterms:created xsi:type="dcterms:W3CDTF">2010-08-04T13:35:22Z</dcterms:created>
  <dcterms:modified xsi:type="dcterms:W3CDTF">2022-02-03T08:33:01Z</dcterms:modified>
  <cp:category/>
</cp:coreProperties>
</file>